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1460" windowHeight="6345" tabRatio="900" activeTab="0"/>
  </bookViews>
  <sheets>
    <sheet name="Troškovnik" sheetId="1" r:id="rId1"/>
  </sheets>
  <definedNames>
    <definedName name="Indeks">#REF!</definedName>
    <definedName name="Izvođač">#REF!</definedName>
    <definedName name="Materijal_ukupno">#REF!</definedName>
    <definedName name="Radovi_ukupno">#REF!</definedName>
    <definedName name="RASTER">#REF!</definedName>
    <definedName name="Stavke_materijala_uk">#REF!</definedName>
    <definedName name="Stavke_radova_uk">#REF!</definedName>
    <definedName name="Svi_izvođači">#REF!</definedName>
    <definedName name="Tabela">#REF!</definedName>
    <definedName name="Ukupno_bez_PDVa">#REF!</definedName>
  </definedNames>
  <calcPr fullCalcOnLoad="1"/>
</workbook>
</file>

<file path=xl/sharedStrings.xml><?xml version="1.0" encoding="utf-8"?>
<sst xmlns="http://schemas.openxmlformats.org/spreadsheetml/2006/main" count="218" uniqueCount="104">
  <si>
    <t>Varaždin,</t>
  </si>
  <si>
    <t>A. MATERIJAL</t>
  </si>
  <si>
    <t>Red.
br.</t>
  </si>
  <si>
    <t>Šifra</t>
  </si>
  <si>
    <t>Naziv materijala</t>
  </si>
  <si>
    <t>Jed.
mjere</t>
  </si>
  <si>
    <t>Koli-
čina</t>
  </si>
  <si>
    <t>Cijena
(kuna)</t>
  </si>
  <si>
    <t>Iznos
(kuna)</t>
  </si>
  <si>
    <t>MATERIJAL UKUPNO:</t>
  </si>
  <si>
    <t>Jed.
Cijena</t>
  </si>
  <si>
    <t>Iznos
(Kn)</t>
  </si>
  <si>
    <t>UKUPNO BEZ PDV-a</t>
  </si>
  <si>
    <t>UKUPNO S PDV-om</t>
  </si>
  <si>
    <t>Opis radova</t>
  </si>
  <si>
    <t>kom</t>
  </si>
  <si>
    <t>PDV (25%)</t>
  </si>
  <si>
    <t>kn</t>
  </si>
  <si>
    <t>kpl</t>
  </si>
  <si>
    <t>m</t>
  </si>
  <si>
    <t xml:space="preserve">Ponuditelj: </t>
  </si>
  <si>
    <t>_______________________________</t>
  </si>
  <si>
    <t>MP</t>
  </si>
  <si>
    <t>Dobava i prijevoz uzemljivača:
- pocinčana traka FeZn 25×4mm, za uzemljivač</t>
  </si>
  <si>
    <t>Dobava i prijevoz uzemljivača:
- pocinčana traka FeZn 25×4mm, za izvode iz uzemljivača</t>
  </si>
  <si>
    <t>Dobava i prijevoz križne spojnice  Fe/Zn  30x4 mm.</t>
  </si>
  <si>
    <t>Dobava i prijevoz plastične trake upozorenja.</t>
  </si>
  <si>
    <t>Dobava i prijevoz PVC (GAL) štitnika.</t>
  </si>
  <si>
    <t xml:space="preserve">Dobava i prijevoz cijevi:
- cijev PEHD Ø110mm </t>
  </si>
  <si>
    <t>Dobava i prijevoz cijevi:
- cijev PEHD Ø50mm</t>
  </si>
  <si>
    <t>Dobava i prijevoz ormara javne rasvjete OJR (uz "TS Topola - 1217") za smještaj jednog mjernog mjesta (ključ od HEP-a) te odvojenog dijela (ključ od korisnika) za upravljanje cjelonoćnom i polunoćnom rasvjetom i mogućnost priključka s kabelom do 4x50mm2 (3-f priključak), za 8 3-f izlaza s MTU uređajem. Klasa zaštite II, mehaničke zaštite IP44, za montažu na otvorenom, iz prešanog poliestera, boje RAL 7035, otporan na UV zrake i gorenje, pripremljen za montažu u zemlju kraj TS-a uključivo sa podnožjem sa slijedećim ugrađenim elementima te ostalim elementima iz jednopolne sheme (prije narudžbe prouči 1-polnu shemu):
1 x brojilo
8 x tropolni osigurač - rastavna sklopka NH00
18 x osigurač za rastavna sklopka s osiguračima NH00, 35A
0 x osigurač za rastavna sklopka s osiguračima NH00, 25A
16 x osigurač za rastavna sklopka s osiguračima NH00, 16A
2 x sklopnik 63 A 3p
1 x automatski osigurač 6 A
1 x izborna sklopka, 16A, 5 paketa (isklopljeno - MTU-C - MTU-C+P - luxomat-C+P - ručno-C+P)
1 x MTK uređaj (programiran i usklađen s HEP-om)
1 x luxomat sa pripadajućom sondom
1 x N sabirnica Cu30x5 mm
1 x PE sabirnica Cu30x5mm
6 x uvodnice za prihvat kabela</t>
  </si>
  <si>
    <t>- postavljanje oznaka elemenata razdjelnice sukladno oznakama na jednopolnoj shemi, plastični kanali i spojni materijal, vodiči za ožičenje glavnih i pomoćnih strujnih krugova, izolacijske ploče i pregrade, natpis upozorenja o prisutnosti napona, vrsti primjenjene zaštite od previsokog napona dodira i naziva razdjelnice, jednopolna shema zaštićena plastičnom folijom, uputstva za davanje prve pomoći u slučaju udara struje, provjera ispravnosti ugradnje i ispitivanje funkcionalnosti.
Uključivo sav potreban pribor za montažu ormara (betonsko postolje ili  metalna podkonstrukcija, iskopi, zatrpavanja, dovođenje u prvobitno stanje) odnosno sva oprema i materijal potreban za potpuno dovršenje stavke.</t>
  </si>
  <si>
    <r>
      <rPr>
        <b/>
        <sz val="9"/>
        <rFont val="Times New Roman"/>
        <family val="1"/>
      </rPr>
      <t>NAPOMENA 1.</t>
    </r>
    <r>
      <rPr>
        <sz val="9"/>
        <rFont val="Times New Roman"/>
        <family val="1"/>
      </rPr>
      <t xml:space="preserve">: U cijenu svih stavki ove grupe potrebno je uključiti i prijevoz odnosno dostavu opreme i materijala u rokovima i dinamici koju će definirati investitor. 
</t>
    </r>
    <r>
      <rPr>
        <b/>
        <sz val="9"/>
        <rFont val="Times New Roman"/>
        <family val="1"/>
      </rPr>
      <t>NAPOMENA 2.</t>
    </r>
    <r>
      <rPr>
        <sz val="9"/>
        <rFont val="Times New Roman"/>
        <family val="1"/>
      </rPr>
      <t xml:space="preserve">: Netom prije narudžbe opreme (odmah nakon ugovaranja) obavezno pregledati cijelo područje radova s nadzornim inženjerom te zapisnički utvrditi eventualna odstupanja u odnosu na projektnu dokumentaciju nastala u razdoblju između vremena projektiranja i vremena izvođenja radova, te na temelju tog zapisnika po potrebi prilagoditi količine za narudžbu materijala (svjetiljke, spojni pribor i dr.). 
</t>
    </r>
    <r>
      <rPr>
        <b/>
        <sz val="9"/>
        <rFont val="Times New Roman"/>
        <family val="1"/>
      </rPr>
      <t>NAPOMENA 3.</t>
    </r>
    <r>
      <rPr>
        <sz val="9"/>
        <rFont val="Times New Roman"/>
        <family val="1"/>
      </rPr>
      <t xml:space="preserve">: Prije davanja ponude obavezno proučiti pripadajuću tehničku dokumentaciju i obići postojeću instalaciju te svaku stavku ponuditi sve do pune funkcionalnosti sa uključenim svim potrošnim i spojnim materijalom. </t>
    </r>
  </si>
  <si>
    <t>B. RADOVI GRAĐEVINSKI</t>
  </si>
  <si>
    <t>Iskolčenje trase kabela. Stavka obuhvaća iskolčenje trase kabela javne rasvjete, stupova, napojnog kabela i ormara javne rasvjete, te trase cijevi pri prolazu ispod prometnica. (Radovi geodete su definirani u zasebnoj stavci, a ova stavka se odnosi na aktivnosti samog izvođača radova.)</t>
  </si>
  <si>
    <t>Strojno rezanje asfalta sa obje strane kabelskog rova odnosno sa obje strane nogostupa, skidanje asfaltne mase i odvoz na deponiju.</t>
  </si>
  <si>
    <t>Ručni/strojni iskop rovova i stupnih mjesta bez obzira na kategoriju zemljišta, uključivo i kontrolni prekopi na trasi izgradnje javne rasvjete. Jedinična cijena obuhvaća iskop i sve pomoćne radove (oplate, crpljenje vode, vertikalne prijenose, privremeno odlaganje i sl.). Uključeno čišćenje i fino planiranje dna rova.</t>
  </si>
  <si>
    <r>
      <t>m</t>
    </r>
    <r>
      <rPr>
        <vertAlign val="superscript"/>
        <sz val="11"/>
        <color indexed="8"/>
        <rFont val="Arial"/>
        <family val="2"/>
      </rPr>
      <t>3</t>
    </r>
  </si>
  <si>
    <t>Podložni sloj i obloga od pijeska ili sipke zemlje, u slojevima 2x10 cm. Obuhvaća pripremu podloge, nabavu materijala, utovar, istovar, razastiranje, zbijanje, tj. sav rad na izradi i ugradnji sloja i obloge.</t>
  </si>
  <si>
    <t>Polaganje kabela po kanalu, uključivo provlačenje kroz postavljene proturne cijevi. U cijenu uključen transport od skladišta do mjesta ugradnje i vraćanje ostataka na skladište. Kabel PP00 4x do 35 mm², 1 kV</t>
  </si>
  <si>
    <t>Polaganje pocinčane trake FeZn 25×4mm, za izradu uzemljivača stupova vanjske rasvjete, uključijući potrebno spajanje traka u zemlji križnom spojnicom i zaštita istih bitumenom.</t>
  </si>
  <si>
    <t>Izrada izvoda iz uzemljivača korištenjem pocinčane trake FeZn 25×4mm, uključujući potrebno spajanje s uzemljivačem u zemlji križnom spojnicom i zaštita istih bitumenom.</t>
  </si>
  <si>
    <t>Polaganje trake za upozorenje.</t>
  </si>
  <si>
    <t>Polaganje PVC (GAL) štitnika.</t>
  </si>
  <si>
    <t xml:space="preserve">Ručno/strojno zatrpavanje rovova i stupnih mjesta bez obzira na kategoriju zemljišta. Jedinična cijena obuhvaća utovar, prijevoz, nasipavanje, razastiranje i zbijanje materijala (rov, građevinska jama, prostor oko građevine) te sva ostala zatrpavanja te utovar viška matreijala u prijevozno sredstvo i odvoz na deponij. </t>
  </si>
  <si>
    <t>Transport po trasi, podizanje, centriranje i učvršćivanje metalnog stupa sve do pune funkcionalnosti stupa. Uključivo s bojanjem stupa pri dnu do visine od 50 cm sa bojom otpornom na sol, urin i kao dodatna zaštita od prohrđavanja.</t>
  </si>
  <si>
    <r>
      <t>m</t>
    </r>
    <r>
      <rPr>
        <vertAlign val="superscript"/>
        <sz val="11"/>
        <color indexed="8"/>
        <rFont val="Arial"/>
        <family val="2"/>
      </rPr>
      <t>2</t>
    </r>
  </si>
  <si>
    <t>Odvoz viška materijala na odlagalište. Obračun po m3 odvezenog materijala.</t>
  </si>
  <si>
    <t>Fino planiranje zatrpanog rova prema postojećem terenu, te dovođenje trase u prvobitno stanje.</t>
  </si>
  <si>
    <t>Sitni nespecificirani materijal</t>
  </si>
  <si>
    <r>
      <t xml:space="preserve">Iskop jame za temelj stupa, </t>
    </r>
    <r>
      <rPr>
        <sz val="9"/>
        <color indexed="8"/>
        <rFont val="Times New Roman"/>
        <family val="1"/>
      </rPr>
      <t xml:space="preserve">bez obzira na kategoriju zemljišta. Stavka uključuje iskop jame, izradu oplate temelja i nadtemelja, dobavu i ugradnju armature, komplet sa pripremnim radovima do ugradnje betona. Nadtemelj je dimenzija prema nacrtu u prilogu
Postavljanje temeljnih vijaka stupa u vertikalni  položaj  pomoću šablona.
Postavljanje dvije uvodne PEHD cijevi Ø50mm u temelj stupa u duljini 1,5 m za ulaz/izlaz kabela.
Izrada temelja stupa, temelj stupa izvesti iz jednog dijela.
- dimenzija 0,7x0,7x1,1m </t>
    </r>
  </si>
  <si>
    <t xml:space="preserve">Polaganje cijevi po kanalu, uključivo provlačenje kroz postavljene proturne veće cijevi. U cijenu uključen transport od skladišta do mjesta ugradnje i vraćanje ostataka na skladište:
- cijev PEHD Ø50mm </t>
  </si>
  <si>
    <t xml:space="preserve">Polaganje cijevi po kanalu. U cijenu uključen transport od skladišta do mjesta ugradnje i vraćanje ostataka na skladište:
- cijev PEHD Ø110mm </t>
  </si>
  <si>
    <t xml:space="preserve">Izrada podložnog sloja od betona klase C12/15, razreda izloženosti X0. Ispod temelja, naglavnica, prijelaznih ploča i slično. U jediničnu cijenu uključena je nabava betona, svi prijevozi i prijenosi, izrada, montaža i demontaža potrebne oplate, rad na ugradnji i njezi betona, eventualno crpljenje vode, te sav drugi potrebni rad i materijal. Prije izrade tlo treba nabiti i ispitati:
- dimenzija 0,7x0,7x0,2 m </t>
  </si>
  <si>
    <r>
      <t>Izrada temelja stupa u pješačkoj stazi ili zelenoj površini  iz betona kvalitete C30/37, razreda izloženosti XC4, XD3, XF4</t>
    </r>
    <r>
      <rPr>
        <sz val="9"/>
        <color indexed="36"/>
        <rFont val="Times New Roman"/>
        <family val="1"/>
      </rPr>
      <t>,</t>
    </r>
    <r>
      <rPr>
        <sz val="9"/>
        <color indexed="8"/>
        <rFont val="Times New Roman"/>
        <family val="1"/>
      </rPr>
      <t xml:space="preserve"> sve prema statičkom proračunu.  Temelj treba izvesti iz jednog dijela:
- dimenzija 0,7x0,7x0,9m </t>
    </r>
  </si>
  <si>
    <r>
      <t xml:space="preserve">Asfaltiranje u širini kabelskog rova i iznad temelja stupova javne rasvjete asfaltom </t>
    </r>
    <r>
      <rPr>
        <b/>
        <sz val="9"/>
        <rFont val="Times New Roman"/>
        <family val="1"/>
      </rPr>
      <t>BNS 0/32</t>
    </r>
    <r>
      <rPr>
        <b/>
        <sz val="9"/>
        <color indexed="36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mm debljine 5 cm, uključivo popravak svih oštećenja asfalta i cestovnih i parkovnih rubnjaka izvan širine kabelskog rova nastalih kod izvođenja radova.</t>
    </r>
  </si>
  <si>
    <t>Montaža i spajanje nove svjetiljke javne rasvjete uključivo na čelični stup visine od 4 do 12 metara, sa svim potrebnim spajanjima i radovima zaključno s razdjelnicom do pune funkcionalnosti svjetiljke uz ispitivanje funkcionalnosti.</t>
  </si>
  <si>
    <t>Izrada zaštitnog uzemljenja izradom spojeva na novim stupovima pocinčanom trakom FeZn 25×4mm.</t>
  </si>
  <si>
    <t>Montaža nove razdjelnice u samostojeći stup ("kandelaber") uključivo sva potrebna spajanja, te spojni i montažni pribor.</t>
  </si>
  <si>
    <t>Izrada kabelskih završetaka i spojeva vodiča u razdjelnici stupa, kabel PP00 4x do 35 mm², 1 kV.</t>
  </si>
  <si>
    <t>Izrada spoja kabela PP00 4x do 35 mm2  upotrebom zaljevnih kabelskih spojnica, uključujući sav potreban rad, materijal i pribor.</t>
  </si>
  <si>
    <t>Spajanje i parametriranje gotovog ormara javne rasvjete OJR, uključujući sva ožičenja i spajanja dolaznih i odlaznih kabela, brtvljenje kabelskih uvodnica, te ostale radove do pune funkcionalnosti OJR-a.</t>
  </si>
  <si>
    <t xml:space="preserve">Kontrolna ispitivanja i prespajanja na postojećim stupovima javne rasvjete napajane iz predmetnog OJR-a radi ostvarivanja što simetričnijeg opterećenja na postojećim strujnim izlazima predmetnog OMM. Uključuje sve radove za potpuno dovršenje stavke. </t>
  </si>
  <si>
    <t>Parametriranje svjetiljka i ormara javne rasvjete, puštanje u probni rad i trajni rad, izrada zapisnika o funkcionalnom ispitivanju i puštanju u rad te ostalih zapisnika, izrada atestno tehničke dokumentacije za primopredaju.</t>
  </si>
  <si>
    <t>svjetiljka ili ormar</t>
  </si>
  <si>
    <t>Izvršenje svjetlotehničkih mjerenja Luminacije i/ili rasvjetljenosti sa certificiranim instrumentom (obavezno priložiti certifikat o umjeravanju Luminanc-metra i/ili Lux-metra) na svakoj prometnoj površini prema HRN EN 13 201-4 s izradom propisanog protokola i to:</t>
  </si>
  <si>
    <t>LUMINANCIJA / SJAJNOST:
- Srednja razina Luminancije
- uzdužna jednolikost Luminancije
- opća jednolikost Luminancije</t>
  </si>
  <si>
    <t>raspon stupova</t>
  </si>
  <si>
    <t>ILUMINANCIJA / RASVJETLJENOST:
- Srednja razina rasvjetljenosti
- opća jednolikost rasvjetljenosti</t>
  </si>
  <si>
    <t>Izvršenje svjetlotehničkih mjerenja temperature boje LED izvora svjetlosti sa certificiranim instrumentom (obavezno priložiti certifikat o umjeravanju Colory-metra) s izradom propisanog protokola za svaki tip predviđenih LED svjetiljki.</t>
  </si>
  <si>
    <r>
      <t xml:space="preserve">Ispitivanja ispravnosti električnih instalacija javne rasvjete prema važećoj zakonskoj regulativi i usvojenim normama pri izgradnji javne rasvjete. 
- </t>
    </r>
    <r>
      <rPr>
        <i/>
        <sz val="9"/>
        <color indexed="8"/>
        <rFont val="Times New Roman"/>
        <family val="1"/>
      </rPr>
      <t>otpor izolacije vodiča (cijeli sustav od brojila do svjetiljke)
- neprekinutost zaštitnog vodiča (PE ili PEN)
- povezanost metalnih masa (OJR; krak ili metalni stup - svjetiljka kad je svjetiljka u klasi I)
- otpor uzemljenja (samo za OJR)
- zaštita od inirektnog dodira (OJR i svjetiljke)
- struja, napon i faktor snage svakog strujnog izlaza (trase) na početku trase kod uključene rasvjete
- pad napona na kraju svakog strujnog izlaza (trase) kod zadnje svjetiljke kod uključene rasvjete.</t>
    </r>
  </si>
  <si>
    <t>a)</t>
  </si>
  <si>
    <t>b)</t>
  </si>
  <si>
    <r>
      <rPr>
        <b/>
        <sz val="9"/>
        <rFont val="Times New Roman"/>
        <family val="1"/>
      </rPr>
      <t>NAPOMENA 1.</t>
    </r>
    <r>
      <rPr>
        <sz val="9"/>
        <rFont val="Times New Roman"/>
        <family val="1"/>
      </rPr>
      <t xml:space="preserve">: U cijenu svih stavki ove grupe potrebno je uključiti hidrauličku platformu i transportne troškove platforme te sve ostale troškovi rada, strojeva i nespecificiranog materijala potrebnih za izvođenje radova do pune funkcionalnosti.
</t>
    </r>
    <r>
      <rPr>
        <b/>
        <sz val="9"/>
        <rFont val="Times New Roman"/>
        <family val="1"/>
      </rPr>
      <t>NAPOMENA 2.</t>
    </r>
    <r>
      <rPr>
        <sz val="9"/>
        <rFont val="Times New Roman"/>
        <family val="1"/>
      </rPr>
      <t xml:space="preserve">: U cijenu svih stavki ove grupe potrebno je uključiti sve troškove koji proizlaze iz potrebe sudjelovanja održavatelja MARS j.d.o.o. u izvođenju istih (ukapčanja, iskapčanja, nadzor nad radovima na postrojenju grada i slično). 
</t>
    </r>
    <r>
      <rPr>
        <b/>
        <sz val="9"/>
        <rFont val="Times New Roman"/>
        <family val="1"/>
      </rPr>
      <t>NAPOMENA 3.</t>
    </r>
    <r>
      <rPr>
        <sz val="9"/>
        <rFont val="Times New Roman"/>
        <family val="1"/>
      </rPr>
      <t xml:space="preserve">: U cijenu svih stavki ove grupe potrebno je uključiti sve troškove koji proizlaze iz potrebe privremenog smještaja strojeva i ostale opreme radi izvođenja radova i ispitivanja. 
</t>
    </r>
    <r>
      <rPr>
        <b/>
        <sz val="9"/>
        <rFont val="Times New Roman"/>
        <family val="1"/>
      </rPr>
      <t>NAPOMENA 4.</t>
    </r>
    <r>
      <rPr>
        <sz val="9"/>
        <rFont val="Times New Roman"/>
        <family val="1"/>
      </rPr>
      <t xml:space="preserve">: Prije davanja ponude obavezno proučiti pripadajuću tehničku dokumentaciju i obići postojeću instalaciju te svaku stavku ponuditi sve do pune funkcionalnosti sa uključenim svim radovima. </t>
    </r>
  </si>
  <si>
    <t>RADOVI GRAĐEVINSKI UKUPNO:</t>
  </si>
  <si>
    <t>D. RADOVI GEODETA</t>
  </si>
  <si>
    <t>RADOVI GEODETA UKUPNO:</t>
  </si>
  <si>
    <t>IZRADA ELABORATA ISKOLČENJA I ISKOLČENJE TRASE I TEMELJA prema glavnom projektu. Uključuje sva geodetska mjerenja kojima se podaci iz projekta prenose na teren i obrnuto, osiguranje osi iskolčenja trase, obnavljanje i održavanje iskolčenih oznaka na terenu od početka radova do predaje svih radova investitoru. (geodetski radovi)</t>
  </si>
  <si>
    <t>IZRADA ELABORATA SNIMANJA VODOVA
Vodovi se moraju snimati kod otvorenog rova uz praćenje tempa izgradnje (minimalno se snima jedna dionica kabelske mreže tj. cca 150 m trase).
Sve lomne točke voda treba snimiti na poligonsku mrežu, a za svaku lomnu točku napraviti kontrolno odmjeranje i to ortogonalno na objekte uz vod. Objekte od kojih je vršeno odmjeranje treba također snimiti na poligonsku mrežu. Pod objektima u naselju smatraju se kuće (zgrade), a u slučaju da nisu dostupne mogu se snimati samo čvrste ograde. Izvan naselja treba snimiti putove i međe uz kabelski vod.
Potrebno je označiti položaj zaštitnih cijevi na vodovima.
predati investitoru jedan primjerak elaborata snimanja u digitalnom obliku u odgovarajućem koordinatnom sustavu.</t>
  </si>
  <si>
    <t>E. REKAPITULACIJA</t>
  </si>
  <si>
    <t>U __________________________ 2018. god.</t>
  </si>
  <si>
    <t>Naziv ponuditelja:</t>
  </si>
  <si>
    <t>Adresa:</t>
  </si>
  <si>
    <t>OIB:</t>
  </si>
  <si>
    <t>IBAN:</t>
  </si>
  <si>
    <t>Telefon / fax:</t>
  </si>
  <si>
    <t>E - mail:</t>
  </si>
  <si>
    <r>
      <rPr>
        <b/>
        <sz val="12"/>
        <color indexed="8"/>
        <rFont val="Arial"/>
        <family val="2"/>
      </rPr>
      <t>Građevina:</t>
    </r>
    <r>
      <rPr>
        <sz val="12"/>
        <color indexed="8"/>
        <rFont val="Arial"/>
        <family val="2"/>
      </rPr>
      <t xml:space="preserve"> JAVNA RASVJETA U ULICAMA F. Starea, B. Vančika i M. Pupina</t>
    </r>
  </si>
  <si>
    <t>Investitor: Grad Varaždin, Ulica kralja Tomislava 1, 42000 Varaždin</t>
  </si>
  <si>
    <t xml:space="preserve">                     TESLA d.o.o. / Horvatsko 18, 42244 Klenovnik / tel: +385 (0)42 788 070 / 
e-mail: info@tesla.com.hr / web: www.tesla.com.hr /</t>
  </si>
  <si>
    <t>09.2018.</t>
  </si>
  <si>
    <t>PROJEKTANTSKI TROŠKOVNIK - materijal, oprema i radovi - rev02</t>
  </si>
  <si>
    <r>
      <t>T.D.:</t>
    </r>
    <r>
      <rPr>
        <b/>
        <sz val="10"/>
        <rFont val="Calibri"/>
        <family val="2"/>
      </rPr>
      <t xml:space="preserve"> 014/15</t>
    </r>
    <r>
      <rPr>
        <b/>
        <sz val="10"/>
        <color indexed="8"/>
        <rFont val="Calibri"/>
        <family val="2"/>
      </rPr>
      <t xml:space="preserve"> □ Z.O.P.: --- □ GLAVNI PROJEKT □ MAPA I □ Projektant: Goran Ribić, mag.ing.el. 
□ TESLA d.o.o. □ Ivanec, travanj 2018.</t>
    </r>
  </si>
  <si>
    <t>Provlačenje i spajanje međuspojnog kabela PP-Y (NYM) 3x2,5 mm2 između razdjelnice i svjetiljke.</t>
  </si>
  <si>
    <t>Dobava i prijevoz elektroenergetskog kabla:
- kabel PP00 (NYY-O) 4x10 mm2, 1 kV</t>
  </si>
  <si>
    <t>Dobava i prijevoz elektroenergetskog kabla:
- kabel PPY (NYM-JZ) 3x2,5mm2 dužine 6 metara</t>
  </si>
  <si>
    <t>C. RADOVI ELEKTROMONTERSKI I ISPITIVANJA</t>
  </si>
  <si>
    <t>RADOVI ELEKTROMONTERSKI I ISPITIVANJA UKUPNO:</t>
  </si>
  <si>
    <t>Dobava i prijevoz cestovne svjetiljke:
- korelirana temperatura nijanse bijelog svjetla (CCT): max. 3000 K,
- ULOR ≤ 0,0% (FULL CUT-OFF svojstvo),
- tip kućišta i nosača: tlačno lijevani aluminij,
- pričvršćenje na stup: na vrh stupa,
- promjer nasadnika: Φ 42-60 mm,
- optički sustava načinjen od optičkih leća,
- ugrađena optika: cestovna (asimetrična optika) cut off - klasa G*3, DM32
- izvedba prozirnog pokrova (zaštitnog stakla): ravno zaštitno staklo,
- stupanj mehaničke zaštite: min. IP66,
- klasa električne zaštite: II klasa (nije potrebno uzemljiti),
- regulacija kuta svijetiljke -10° do +10° na konzoli i 0° do 10° na stupu,
- životni vijek LED izvora deklariran na min. 100.000 h
- uzvrat boje (Ra) minimalno 80
- tvornički ugrađena rastavna sklopka za dovođenje svjetiljke u beznaponsko stanje prilikom otvaranja i servisiranja svjetiljke,
- jednostavno otvaranje svjetiljke bez uporabe alata,
- modularna izvedba svjetiljke: jednostavna zamjena LED modula i drivera
- napon napajanja: 230 Vac, 50Hz,
- snaga cijele svjetiljke (LED modul+predspoj): max. 31 W,
- temperaturno područje rada: od -20°C do 35°C,
- pasivno hlađenje,
- driver ima mogućnost programiranja opcije za održavanje konstantnog svjetlosnog toka (CLO)
- otpornost na udarce: min. IK09,
- svjetlosni tok svjetiljke sa ugrađenom optikom: min. 3900lm,
- svjetlosna iskoristivost svjetiljke sa ugrađenom optikom: min. 125,8 lm/W,
- svjetlosna iskoristivost svjetiljke (LOR=DLOR+ULOR): min. 91,0 %</t>
  </si>
  <si>
    <t>Proizvođač: ___________________________________________________
Tip:             ___________________________________________________</t>
  </si>
  <si>
    <t>Dobava i prijevoz cestovne svjetiljke:
- korelirana temperatura nijanse bijelog svjetla (CCT): max. 3000 K,
- ULOR ≤ 0,0% (FULL CUT-OFF svojstvo),
- tip kućišta i nosača: tlačno lijevani aluminij,
- pričvršćenje na stup: na vrh stupa,
- promjer nasadnika: Φ 42-60 mm,
- optički sustava načinjen od optičkih leća,
- ugrađena optika: cestovna (asimetrična optika) cut off - klasa G*4, DW10
- izvedba prozirnog pokrova (zaštitnog stakla): ravno zaštitno staklo,
- stupanj mehaničke zaštite: min. IP66,
- klasa električne zaštite: II klasa (nije potrebno uzemljiti),
- regulacija kuta svijetiljke -10° do +10° na konzoli i 0° do 10° na stupu,
- životni vijek LED izvora deklariran na min. 100.000 h
- uzvrat boje (Ra) minimalno 80
- tvornički ugrađena rastavna sklopka za dovođenje svjetiljke u beznaponsko stanje prilikom otvaranja i servisiranja svjetiljke,
- jednostavno otvaranje svjetiljke bez uporabe alata,
- modularna izvedba svjetiljke: jednostavna zamjena LED modula i drivera
- napon napajanja: 230 Vac, 50Hz,
- snaga cijele svjetiljke (LED modul+predspoj): max. 31 W,
- temperaturno područje rada: od -20°C do 35°C,
- pasivno hlađenje,
- driver ima mogućnost programiranja opcije za održavanje konstantnog svjetlosnog toka (CLO)
- otpornost na udarce: min. IK09,
- svjetlosni tok svjetiljke sa ugrađenom optikom: min. 3900lm,
- svjetlosna iskoristivost svjetiljke sa ugrađenom optikom: min. 125,8 lm/W,
- svjetlosna iskoristivost svjetiljke (LOR=DLOR+ULOR): min. 91,0 %</t>
  </si>
  <si>
    <t>Dobava i prijevoz metalnog rasvjetnog stupa:
- visine 6 m za montažu direktno betonski temelj pomoću sidrenih vijaka,
- promjerom stupa 101,6 mm,
- promjerom vrha 60 mm,
- izrađen od ravne oble (ne osmerokutne) metalne cijevi na vrhu koje se montira svjetiljka,
- stup je namijenjen za zonu umjerenih i jakih vjetrova (ZONA 1),
- debljine stijenki željeza prema težini i površini ugrađene svjetiljke (statički proračun),
- ostale dimenzije prema nacrtu iz projekta,
- antikorozivna zaštita izvedena uranjanjem u kupku od otopljenog cinka sa debljinom nanosa cinka 60 do 80 mikrona, obojen poliesterskim prahom u boju (usklađeno sa svjetiljkom),
- stup opremljen inspekcijskim vratašcima i letvicom za ovjes razdjelnice rasvjetnog stupa,
- stup mora biti isporučen sa pripadajućom šablonom za ugradnju temeljnih vijaka,
- stup mora biti isporučen sa temeljenim vijcima sa maticama i ostalim materijalom,
- stup isporučiti u kompletu sa svim potrebnim spojnim i montažnim priborom potrebnim za dovođenje stupa do pune funkcionalnosti,</t>
  </si>
  <si>
    <t>Dobava i prijevoz tipske razdjelnice za ugradnju u stupove vanjske rasvjete (od 6 do 35 mm2) sa karakteristikama:
- nazivni izolacijski napon Uᵢ: min. 500V AC,
- nazivna termička struja Ith: min. 25A,
- dolazne stezaljke – priključak dva vodiča po stezaljci, moment pritezanja 4,0 Nm: min. 4x6-35 mm² Cu/Al,
- izlazne stezaljke – moment pritezanja 0,8 Nm: min. 4x1,5-4 mm²,
- PE stezaljka, 3-polna: 1-2 x rastalni umeci D01/E14 i 1-3 x automatski osigurači MCB 1pC/B,
- vodič za uzemljenje (PEN), ž-z, 400mm kabelska stopica M8 : min. 16 mm²,
- stupanj zaštite : min. IP 54,
- klasa zaštite : II – zaštitno izoliranje,
- najmanji unutarnji promjer stupa: Ø 100 mm,
- najmanja veličina vrata stupa prema EN 40-2 : 80 x 350 mm,
- nazivne mjere – max. D x Š x V : 340 x 75 x 85 mm,
- montažna mjera – vijcima M6, ovješenjem ili na nosač prema DIN 49778 -7 : 325 mm, 
- brtva dolaznog kabla, višeslojna, Øᵥ kabla : 18 – 32 mm,
- veličinu otvora i opseg stupa obavezno provjeriti prije narudžbe razdjelnice 
- brtva odlaznog kabla, Øᵥ : 8 – 14 mm,
- materijal kućišta i poklopca : ASA+PC / V-0,
- materijal transparentnog pokrova : PC / V-2, transparentni,
- materijal kućišta stezaljki: PA 66 / V-0,
- materijal brtvi : TPE 55 ShA,
- brtva PE vodiča, Øᵥ : 4 – 9 mm.</t>
  </si>
  <si>
    <t>Dobava i prijevoz zaljevne odvojne kabelske spojnice. Spojnica se sastoji od mehanički otpornog prozirnog polikarbonatnog kućišta u obliku dviju polutki s ugrađenim polimernim brtvenim jastučićima. Rukovanje s takvim robusnim kućištem je jednostavno i brzo, a rezanje i prilagođavanje kabelu nije potrebno. Odvojne stezaljke omogućavaju brzo i jednostavno spajanje. Spojnica omogućava ugradnju na kabele s promjerom preko vanjskog plašta od 10 do 30 mm. Spojnica se isporučuje u kompletu sa:
- mehanički otporno polikarbonatno kućište
- materijal za zalijevanje
- jednodijelnim vijčanim stezaljkama za prihvat bakrenih i aluminiskih kabela
(oznaka iz projekta - KS1)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</si>
</sst>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/"/>
    <numFmt numFmtId="165" formatCode="0.0"/>
  </numFmts>
  <fonts count="57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0"/>
    </font>
    <font>
      <sz val="8"/>
      <name val="Times New Roman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vertAlign val="superscript"/>
      <sz val="11"/>
      <color indexed="8"/>
      <name val="Arial"/>
      <family val="2"/>
    </font>
    <font>
      <b/>
      <sz val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36"/>
      <name val="Times New Roman"/>
      <family val="1"/>
    </font>
    <font>
      <sz val="9"/>
      <color indexed="36"/>
      <name val="Times New Roman"/>
      <family val="1"/>
    </font>
    <font>
      <i/>
      <sz val="9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/>
      <top/>
      <bottom style="double"/>
    </border>
    <border>
      <left style="thin"/>
      <right style="thin"/>
      <top style="double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double"/>
    </border>
    <border>
      <left/>
      <right/>
      <top/>
      <bottom style="thin"/>
    </border>
    <border>
      <left style="thin"/>
      <right/>
      <top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0" borderId="0">
      <alignment/>
      <protection/>
    </xf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6" fillId="0" borderId="0">
      <alignment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164" fontId="3" fillId="0" borderId="0" xfId="0" applyNumberFormat="1" applyFont="1" applyFill="1" applyBorder="1" applyAlignment="1" applyProtection="1">
      <alignment horizontal="left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left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1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right" vertical="center" wrapText="1"/>
      <protection/>
    </xf>
    <xf numFmtId="1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right" vertical="center"/>
      <protection/>
    </xf>
    <xf numFmtId="4" fontId="0" fillId="0" borderId="0" xfId="0" applyNumberForma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1" fontId="4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1" fontId="0" fillId="0" borderId="15" xfId="0" applyNumberForma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right" vertical="center"/>
      <protection/>
    </xf>
    <xf numFmtId="1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1" fontId="0" fillId="0" borderId="0" xfId="0" applyNumberForma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9" xfId="0" applyNumberFormat="1" applyFill="1" applyBorder="1" applyAlignment="1" applyProtection="1">
      <alignment horizontal="center" vertical="center"/>
      <protection/>
    </xf>
    <xf numFmtId="4" fontId="0" fillId="0" borderId="20" xfId="0" applyNumberFormat="1" applyFill="1" applyBorder="1" applyAlignment="1" applyProtection="1">
      <alignment horizontal="center" vertical="center"/>
      <protection/>
    </xf>
    <xf numFmtId="4" fontId="4" fillId="0" borderId="19" xfId="0" applyNumberFormat="1" applyFont="1" applyFill="1" applyBorder="1" applyAlignment="1" applyProtection="1">
      <alignment horizontal="center" vertical="center"/>
      <protection/>
    </xf>
    <xf numFmtId="4" fontId="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36" fillId="0" borderId="22" xfId="52" applyBorder="1" applyAlignment="1" applyProtection="1">
      <alignment horizontal="center"/>
      <protection/>
    </xf>
    <xf numFmtId="0" fontId="36" fillId="0" borderId="23" xfId="52" applyBorder="1" applyAlignment="1" applyProtection="1">
      <alignment horizontal="center"/>
      <protection/>
    </xf>
    <xf numFmtId="0" fontId="53" fillId="0" borderId="0" xfId="52" applyFont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4" xfId="0" applyNumberFormat="1" applyFont="1" applyFill="1" applyBorder="1" applyAlignment="1" applyProtection="1">
      <alignment horizontal="center" vertical="center"/>
      <protection/>
    </xf>
    <xf numFmtId="4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165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 quotePrefix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textRotation="90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4" fillId="0" borderId="0" xfId="52" applyFont="1" applyBorder="1" applyAlignment="1" applyProtection="1">
      <alignment horizontal="center" vertical="top" wrapText="1"/>
      <protection/>
    </xf>
    <xf numFmtId="0" fontId="53" fillId="0" borderId="27" xfId="52" applyFont="1" applyBorder="1" applyAlignment="1" applyProtection="1">
      <alignment horizontal="center" vertical="center" wrapText="1"/>
      <protection/>
    </xf>
    <xf numFmtId="0" fontId="53" fillId="0" borderId="28" xfId="52" applyFont="1" applyBorder="1" applyAlignment="1" applyProtection="1">
      <alignment horizontal="center" vertical="center" wrapText="1"/>
      <protection/>
    </xf>
    <xf numFmtId="0" fontId="9" fillId="20" borderId="29" xfId="52" applyFont="1" applyFill="1" applyBorder="1" applyAlignment="1" applyProtection="1">
      <alignment horizontal="left"/>
      <protection locked="0"/>
    </xf>
    <xf numFmtId="0" fontId="9" fillId="20" borderId="29" xfId="52" applyFont="1" applyFill="1" applyBorder="1" applyAlignment="1" applyProtection="1">
      <alignment horizontal="left" wrapText="1"/>
      <protection locked="0"/>
    </xf>
    <xf numFmtId="0" fontId="8" fillId="0" borderId="0" xfId="52" applyFont="1" applyAlignment="1" applyProtection="1">
      <alignment horizontal="left" vertical="center" wrapText="1"/>
      <protection/>
    </xf>
    <xf numFmtId="0" fontId="55" fillId="0" borderId="0" xfId="52" applyFont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0" fillId="0" borderId="0" xfId="52" applyFont="1" applyBorder="1" applyAlignment="1" applyProtection="1">
      <alignment horizontal="left" vertical="center" wrapText="1"/>
      <protection/>
    </xf>
    <xf numFmtId="0" fontId="55" fillId="0" borderId="0" xfId="52" applyFont="1" applyBorder="1" applyAlignment="1" applyProtection="1">
      <alignment horizontal="left" vertical="center" wrapText="1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4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6" fillId="0" borderId="29" xfId="52" applyFont="1" applyBorder="1" applyAlignment="1" applyProtection="1">
      <alignment horizontal="center" vertic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4 Small 210 x 297 mm" xfId="33"/>
    <cellStyle name="Bilješka" xfId="34"/>
    <cellStyle name="Dobro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Obrada javnog nadmetanja" xfId="51"/>
    <cellStyle name="Obično 2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66675</xdr:rowOff>
    </xdr:from>
    <xdr:to>
      <xdr:col>2</xdr:col>
      <xdr:colOff>95250</xdr:colOff>
      <xdr:row>6</xdr:row>
      <xdr:rowOff>238125</xdr:rowOff>
    </xdr:to>
    <xdr:pic>
      <xdr:nvPicPr>
        <xdr:cNvPr id="1" name="Slika 2" descr="99 - LOGO - TE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66825"/>
          <a:ext cx="781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zoomScalePageLayoutView="0" workbookViewId="0" topLeftCell="A1">
      <selection activeCell="A1" sqref="A1:G1"/>
    </sheetView>
  </sheetViews>
  <sheetFormatPr defaultColWidth="9.66015625" defaultRowHeight="12.75"/>
  <cols>
    <col min="1" max="1" width="4.83203125" style="25" customWidth="1"/>
    <col min="2" max="2" width="8.83203125" style="32" customWidth="1"/>
    <col min="3" max="3" width="61.83203125" style="10" customWidth="1"/>
    <col min="4" max="4" width="6.66015625" style="10" customWidth="1"/>
    <col min="5" max="5" width="6.83203125" style="48" customWidth="1"/>
    <col min="6" max="6" width="9.83203125" style="36" customWidth="1"/>
    <col min="7" max="7" width="12.83203125" style="36" customWidth="1"/>
    <col min="8" max="241" width="9.33203125" style="10" customWidth="1"/>
    <col min="242" max="16384" width="9.66015625" style="10" customWidth="1"/>
  </cols>
  <sheetData>
    <row r="1" spans="1:7" ht="15.75" customHeight="1">
      <c r="A1" s="96" t="s">
        <v>81</v>
      </c>
      <c r="B1" s="96"/>
      <c r="C1" s="96"/>
      <c r="D1" s="96"/>
      <c r="E1" s="96"/>
      <c r="F1" s="96"/>
      <c r="G1" s="96"/>
    </row>
    <row r="2" spans="1:7" ht="15.75">
      <c r="A2" s="95" t="s">
        <v>82</v>
      </c>
      <c r="B2" s="95"/>
      <c r="C2" s="95"/>
      <c r="D2" s="95"/>
      <c r="E2" s="95"/>
      <c r="F2" s="95"/>
      <c r="G2" s="95"/>
    </row>
    <row r="3" spans="1:7" ht="15.75">
      <c r="A3" s="95" t="s">
        <v>83</v>
      </c>
      <c r="B3" s="95"/>
      <c r="C3" s="95"/>
      <c r="D3" s="95"/>
      <c r="E3" s="95"/>
      <c r="F3" s="95"/>
      <c r="G3" s="95"/>
    </row>
    <row r="4" spans="1:7" ht="15.75">
      <c r="A4" s="95" t="s">
        <v>84</v>
      </c>
      <c r="B4" s="95"/>
      <c r="C4" s="95"/>
      <c r="D4" s="95"/>
      <c r="E4" s="95"/>
      <c r="F4" s="95"/>
      <c r="G4" s="95"/>
    </row>
    <row r="5" spans="1:7" ht="15.75">
      <c r="A5" s="95" t="s">
        <v>85</v>
      </c>
      <c r="B5" s="95"/>
      <c r="C5" s="95"/>
      <c r="D5" s="95"/>
      <c r="E5" s="95"/>
      <c r="F5" s="95"/>
      <c r="G5" s="95"/>
    </row>
    <row r="6" spans="1:7" ht="15.75">
      <c r="A6" s="95" t="s">
        <v>86</v>
      </c>
      <c r="B6" s="95"/>
      <c r="C6" s="95"/>
      <c r="D6" s="95"/>
      <c r="E6" s="95"/>
      <c r="F6" s="95"/>
      <c r="G6" s="95"/>
    </row>
    <row r="7" spans="1:7" ht="24" customHeight="1">
      <c r="A7" s="63"/>
      <c r="B7" s="93" t="s">
        <v>89</v>
      </c>
      <c r="C7" s="93"/>
      <c r="D7" s="93"/>
      <c r="E7" s="93"/>
      <c r="F7" s="93"/>
      <c r="G7" s="94"/>
    </row>
    <row r="8" spans="1:7" ht="6.75" customHeight="1">
      <c r="A8" s="64"/>
      <c r="B8" s="65"/>
      <c r="C8" s="65"/>
      <c r="D8" s="65"/>
      <c r="E8" s="65"/>
      <c r="F8" s="65"/>
      <c r="G8" s="65"/>
    </row>
    <row r="9" spans="1:6" ht="15">
      <c r="A9" s="101" t="s">
        <v>87</v>
      </c>
      <c r="B9" s="102"/>
      <c r="C9" s="102"/>
      <c r="D9" s="102"/>
      <c r="E9" s="102"/>
      <c r="F9" s="102"/>
    </row>
    <row r="10" spans="1:6" ht="15">
      <c r="A10" s="97" t="s">
        <v>88</v>
      </c>
      <c r="B10" s="98"/>
      <c r="C10" s="98"/>
      <c r="D10" s="98"/>
      <c r="E10" s="98"/>
      <c r="F10" s="98"/>
    </row>
    <row r="11" spans="1:7" ht="15">
      <c r="A11" s="97" t="s">
        <v>0</v>
      </c>
      <c r="B11" s="98"/>
      <c r="C11" s="97" t="s">
        <v>90</v>
      </c>
      <c r="D11" s="98"/>
      <c r="E11" s="98"/>
      <c r="F11" s="98"/>
      <c r="G11" s="98"/>
    </row>
    <row r="12" spans="2:6" s="9" customFormat="1" ht="6.75" customHeight="1">
      <c r="B12" s="18"/>
      <c r="C12" s="7"/>
      <c r="D12" s="7"/>
      <c r="E12" s="14"/>
      <c r="F12" s="8"/>
    </row>
    <row r="13" spans="1:7" ht="19.5" customHeight="1">
      <c r="A13" s="110" t="s">
        <v>91</v>
      </c>
      <c r="B13" s="110"/>
      <c r="C13" s="110"/>
      <c r="D13" s="110"/>
      <c r="E13" s="110"/>
      <c r="F13" s="110"/>
      <c r="G13" s="110"/>
    </row>
    <row r="14" spans="1:7" ht="28.5" customHeight="1">
      <c r="A14" s="92" t="s">
        <v>92</v>
      </c>
      <c r="B14" s="92"/>
      <c r="C14" s="92"/>
      <c r="D14" s="92"/>
      <c r="E14" s="92"/>
      <c r="F14" s="92"/>
      <c r="G14" s="92"/>
    </row>
    <row r="15" spans="1:7" ht="12.75">
      <c r="A15" s="19"/>
      <c r="B15" s="11"/>
      <c r="C15" s="13"/>
      <c r="D15" s="12"/>
      <c r="E15" s="15"/>
      <c r="F15" s="12"/>
      <c r="G15" s="12"/>
    </row>
    <row r="16" spans="1:7" ht="21" customHeight="1" thickBot="1">
      <c r="A16" s="20" t="s">
        <v>1</v>
      </c>
      <c r="B16" s="21"/>
      <c r="C16" s="22"/>
      <c r="D16" s="22"/>
      <c r="E16" s="23"/>
      <c r="F16" s="24"/>
      <c r="G16" s="22"/>
    </row>
    <row r="17" spans="1:7" s="25" customFormat="1" ht="28.5" customHeight="1" thickBot="1" thickTop="1">
      <c r="A17" s="1" t="s">
        <v>2</v>
      </c>
      <c r="B17" s="5" t="s">
        <v>3</v>
      </c>
      <c r="C17" s="2" t="s">
        <v>4</v>
      </c>
      <c r="D17" s="1" t="s">
        <v>5</v>
      </c>
      <c r="E17" s="16" t="s">
        <v>6</v>
      </c>
      <c r="F17" s="1" t="s">
        <v>7</v>
      </c>
      <c r="G17" s="1" t="s">
        <v>8</v>
      </c>
    </row>
    <row r="18" spans="1:7" s="25" customFormat="1" ht="348.75" thickTop="1">
      <c r="A18" s="67">
        <v>1</v>
      </c>
      <c r="B18" s="68"/>
      <c r="C18" s="84" t="s">
        <v>98</v>
      </c>
      <c r="D18" s="85"/>
      <c r="E18" s="67"/>
      <c r="F18" s="66"/>
      <c r="G18" s="66"/>
    </row>
    <row r="19" spans="1:7" s="25" customFormat="1" ht="60" customHeight="1">
      <c r="A19" s="67"/>
      <c r="B19" s="68"/>
      <c r="C19" s="83" t="s">
        <v>99</v>
      </c>
      <c r="D19" s="85" t="s">
        <v>15</v>
      </c>
      <c r="E19" s="67">
        <v>10</v>
      </c>
      <c r="F19" s="71"/>
      <c r="G19" s="86">
        <f>IF(F19="","",E19*F19)</f>
      </c>
    </row>
    <row r="20" spans="1:7" s="25" customFormat="1" ht="7.5" customHeight="1" thickBot="1">
      <c r="A20" s="67"/>
      <c r="B20" s="68"/>
      <c r="C20" s="84"/>
      <c r="D20" s="85"/>
      <c r="E20" s="67"/>
      <c r="F20" s="66"/>
      <c r="G20" s="66"/>
    </row>
    <row r="21" spans="1:7" s="25" customFormat="1" ht="28.5" customHeight="1" thickBot="1" thickTop="1">
      <c r="A21" s="1" t="s">
        <v>2</v>
      </c>
      <c r="B21" s="5" t="s">
        <v>3</v>
      </c>
      <c r="C21" s="2" t="s">
        <v>4</v>
      </c>
      <c r="D21" s="1" t="s">
        <v>5</v>
      </c>
      <c r="E21" s="16" t="s">
        <v>6</v>
      </c>
      <c r="F21" s="1" t="s">
        <v>7</v>
      </c>
      <c r="G21" s="1" t="s">
        <v>8</v>
      </c>
    </row>
    <row r="22" spans="1:7" s="25" customFormat="1" ht="348.75" thickTop="1">
      <c r="A22" s="67">
        <v>2</v>
      </c>
      <c r="B22" s="68"/>
      <c r="C22" s="84" t="s">
        <v>100</v>
      </c>
      <c r="D22" s="85"/>
      <c r="E22" s="67"/>
      <c r="F22" s="66"/>
      <c r="G22" s="66"/>
    </row>
    <row r="23" spans="1:7" s="25" customFormat="1" ht="60" customHeight="1">
      <c r="A23" s="67"/>
      <c r="B23" s="68"/>
      <c r="C23" s="83" t="s">
        <v>99</v>
      </c>
      <c r="D23" s="85" t="s">
        <v>15</v>
      </c>
      <c r="E23" s="67">
        <v>5</v>
      </c>
      <c r="F23" s="71"/>
      <c r="G23" s="86">
        <f>IF(F23="","",E23*F23)</f>
      </c>
    </row>
    <row r="24" spans="1:7" s="25" customFormat="1" ht="7.5" customHeight="1">
      <c r="A24" s="67"/>
      <c r="B24" s="68"/>
      <c r="C24" s="82"/>
      <c r="D24" s="85"/>
      <c r="E24" s="67"/>
      <c r="F24" s="66"/>
      <c r="G24" s="66"/>
    </row>
    <row r="25" spans="1:7" s="25" customFormat="1" ht="252">
      <c r="A25" s="67">
        <v>3</v>
      </c>
      <c r="B25" s="68"/>
      <c r="C25" s="84" t="s">
        <v>101</v>
      </c>
      <c r="D25" s="85"/>
      <c r="E25" s="67"/>
      <c r="F25" s="66"/>
      <c r="G25" s="66"/>
    </row>
    <row r="26" spans="1:7" s="25" customFormat="1" ht="60" customHeight="1">
      <c r="A26" s="67"/>
      <c r="B26" s="68"/>
      <c r="C26" s="83" t="s">
        <v>99</v>
      </c>
      <c r="D26" s="85" t="s">
        <v>18</v>
      </c>
      <c r="E26" s="67">
        <v>15</v>
      </c>
      <c r="F26" s="71"/>
      <c r="G26" s="86">
        <f>IF(F26="","",E26*F26)</f>
      </c>
    </row>
    <row r="27" spans="1:7" s="25" customFormat="1" ht="7.5" customHeight="1" thickBot="1">
      <c r="A27" s="67"/>
      <c r="B27" s="68"/>
      <c r="C27" s="84"/>
      <c r="D27" s="85"/>
      <c r="E27" s="67"/>
      <c r="F27" s="66"/>
      <c r="G27" s="66"/>
    </row>
    <row r="28" spans="1:7" s="25" customFormat="1" ht="28.5" customHeight="1" thickBot="1" thickTop="1">
      <c r="A28" s="1" t="s">
        <v>2</v>
      </c>
      <c r="B28" s="5" t="s">
        <v>3</v>
      </c>
      <c r="C28" s="2" t="s">
        <v>4</v>
      </c>
      <c r="D28" s="1" t="s">
        <v>5</v>
      </c>
      <c r="E28" s="16" t="s">
        <v>6</v>
      </c>
      <c r="F28" s="1" t="s">
        <v>7</v>
      </c>
      <c r="G28" s="1" t="s">
        <v>8</v>
      </c>
    </row>
    <row r="29" spans="1:7" s="25" customFormat="1" ht="324.75" thickTop="1">
      <c r="A29" s="67">
        <v>4</v>
      </c>
      <c r="B29" s="68"/>
      <c r="C29" s="84" t="s">
        <v>102</v>
      </c>
      <c r="D29" s="85"/>
      <c r="E29" s="67"/>
      <c r="F29" s="66"/>
      <c r="G29" s="66"/>
    </row>
    <row r="30" spans="1:7" s="25" customFormat="1" ht="60" customHeight="1">
      <c r="A30" s="67"/>
      <c r="B30" s="68"/>
      <c r="C30" s="83" t="s">
        <v>99</v>
      </c>
      <c r="D30" s="85" t="s">
        <v>15</v>
      </c>
      <c r="E30" s="67">
        <v>15</v>
      </c>
      <c r="F30" s="71"/>
      <c r="G30" s="86">
        <f>IF(F30="","",E30*F30)</f>
      </c>
    </row>
    <row r="31" spans="1:7" s="25" customFormat="1" ht="7.5" customHeight="1">
      <c r="A31" s="67"/>
      <c r="B31" s="68"/>
      <c r="C31" s="84"/>
      <c r="D31" s="85"/>
      <c r="E31" s="67"/>
      <c r="F31" s="66"/>
      <c r="G31" s="66"/>
    </row>
    <row r="32" spans="1:7" s="25" customFormat="1" ht="140.25" customHeight="1">
      <c r="A32" s="67">
        <v>5</v>
      </c>
      <c r="B32" s="68"/>
      <c r="C32" s="84" t="s">
        <v>103</v>
      </c>
      <c r="D32" s="85"/>
      <c r="E32" s="67"/>
      <c r="F32" s="66"/>
      <c r="G32" s="66"/>
    </row>
    <row r="33" spans="1:7" s="25" customFormat="1" ht="60" customHeight="1">
      <c r="A33" s="67"/>
      <c r="B33" s="68"/>
      <c r="C33" s="83" t="s">
        <v>99</v>
      </c>
      <c r="D33" s="85" t="s">
        <v>15</v>
      </c>
      <c r="E33" s="67">
        <v>2</v>
      </c>
      <c r="F33" s="71"/>
      <c r="G33" s="86">
        <f>IF(F33="","",E33*F33)</f>
      </c>
    </row>
    <row r="34" spans="1:7" s="25" customFormat="1" ht="7.5" customHeight="1">
      <c r="A34" s="67"/>
      <c r="B34" s="68"/>
      <c r="C34" s="84"/>
      <c r="D34" s="85"/>
      <c r="E34" s="67"/>
      <c r="F34" s="66"/>
      <c r="G34" s="66"/>
    </row>
    <row r="35" spans="1:7" s="25" customFormat="1" ht="28.5" customHeight="1">
      <c r="A35" s="67">
        <v>6</v>
      </c>
      <c r="B35" s="68"/>
      <c r="C35" s="84" t="s">
        <v>94</v>
      </c>
      <c r="D35" s="85" t="s">
        <v>19</v>
      </c>
      <c r="E35" s="67">
        <v>735</v>
      </c>
      <c r="F35" s="71"/>
      <c r="G35" s="86">
        <f>IF(F35="","",E35*F35)</f>
      </c>
    </row>
    <row r="36" spans="1:7" s="25" customFormat="1" ht="7.5" customHeight="1">
      <c r="A36" s="67"/>
      <c r="B36" s="68"/>
      <c r="C36" s="84"/>
      <c r="D36" s="85"/>
      <c r="E36" s="67"/>
      <c r="F36" s="66"/>
      <c r="G36" s="66"/>
    </row>
    <row r="37" spans="1:7" s="25" customFormat="1" ht="28.5" customHeight="1">
      <c r="A37" s="67">
        <v>7</v>
      </c>
      <c r="B37" s="68"/>
      <c r="C37" s="84" t="s">
        <v>95</v>
      </c>
      <c r="D37" s="85" t="s">
        <v>15</v>
      </c>
      <c r="E37" s="67">
        <v>15</v>
      </c>
      <c r="F37" s="71"/>
      <c r="G37" s="86">
        <f>IF(F37="","",E37*F37)</f>
      </c>
    </row>
    <row r="38" spans="1:7" s="25" customFormat="1" ht="7.5" customHeight="1">
      <c r="A38" s="67"/>
      <c r="B38" s="68"/>
      <c r="C38" s="84"/>
      <c r="D38" s="85"/>
      <c r="E38" s="67"/>
      <c r="F38" s="66"/>
      <c r="G38" s="66"/>
    </row>
    <row r="39" spans="1:7" s="25" customFormat="1" ht="28.5" customHeight="1">
      <c r="A39" s="67">
        <v>8</v>
      </c>
      <c r="B39" s="68"/>
      <c r="C39" s="84" t="s">
        <v>23</v>
      </c>
      <c r="D39" s="85" t="s">
        <v>19</v>
      </c>
      <c r="E39" s="67">
        <v>640</v>
      </c>
      <c r="F39" s="71"/>
      <c r="G39" s="86">
        <f>IF(F39="","",E39*F39)</f>
      </c>
    </row>
    <row r="40" spans="1:7" s="25" customFormat="1" ht="7.5" customHeight="1">
      <c r="A40" s="67"/>
      <c r="B40" s="68"/>
      <c r="C40" s="84"/>
      <c r="D40" s="85"/>
      <c r="E40" s="67"/>
      <c r="F40" s="66"/>
      <c r="G40" s="66"/>
    </row>
    <row r="41" spans="1:7" ht="24.75" customHeight="1">
      <c r="A41" s="67">
        <v>9</v>
      </c>
      <c r="B41" s="68"/>
      <c r="C41" s="84" t="s">
        <v>24</v>
      </c>
      <c r="D41" s="85" t="s">
        <v>19</v>
      </c>
      <c r="E41" s="67">
        <v>30</v>
      </c>
      <c r="F41" s="71"/>
      <c r="G41" s="86">
        <f>IF(F41="","",E41*F41)</f>
      </c>
    </row>
    <row r="42" spans="1:7" ht="7.5" customHeight="1" thickBot="1">
      <c r="A42" s="67"/>
      <c r="B42" s="68"/>
      <c r="C42" s="84"/>
      <c r="D42" s="85"/>
      <c r="E42" s="67"/>
      <c r="F42" s="66"/>
      <c r="G42" s="66"/>
    </row>
    <row r="43" spans="1:7" s="25" customFormat="1" ht="28.5" customHeight="1" thickBot="1" thickTop="1">
      <c r="A43" s="1" t="s">
        <v>2</v>
      </c>
      <c r="B43" s="5" t="s">
        <v>3</v>
      </c>
      <c r="C43" s="26" t="s">
        <v>4</v>
      </c>
      <c r="D43" s="1" t="s">
        <v>5</v>
      </c>
      <c r="E43" s="16" t="s">
        <v>6</v>
      </c>
      <c r="F43" s="1" t="s">
        <v>7</v>
      </c>
      <c r="G43" s="1" t="s">
        <v>8</v>
      </c>
    </row>
    <row r="44" spans="1:7" ht="7.5" customHeight="1" thickTop="1">
      <c r="A44" s="67"/>
      <c r="B44" s="68"/>
      <c r="C44" s="84"/>
      <c r="D44" s="85"/>
      <c r="E44" s="67"/>
      <c r="F44" s="66"/>
      <c r="G44" s="66"/>
    </row>
    <row r="45" spans="1:7" ht="24" customHeight="1">
      <c r="A45" s="67">
        <v>10</v>
      </c>
      <c r="B45" s="68"/>
      <c r="C45" s="84" t="s">
        <v>25</v>
      </c>
      <c r="D45" s="85" t="s">
        <v>15</v>
      </c>
      <c r="E45" s="67">
        <v>22</v>
      </c>
      <c r="F45" s="71"/>
      <c r="G45" s="86">
        <f>IF(F45="","",E45*F45)</f>
      </c>
    </row>
    <row r="46" spans="1:7" ht="7.5" customHeight="1">
      <c r="A46" s="67"/>
      <c r="B46" s="68"/>
      <c r="C46" s="84"/>
      <c r="D46" s="85"/>
      <c r="E46" s="67"/>
      <c r="F46" s="66"/>
      <c r="G46" s="66"/>
    </row>
    <row r="47" spans="1:7" ht="24" customHeight="1">
      <c r="A47" s="67">
        <v>11</v>
      </c>
      <c r="B47" s="68"/>
      <c r="C47" s="84" t="s">
        <v>26</v>
      </c>
      <c r="D47" s="85" t="s">
        <v>19</v>
      </c>
      <c r="E47" s="67">
        <v>640</v>
      </c>
      <c r="F47" s="71"/>
      <c r="G47" s="86">
        <f>IF(F47="","",E47*F47)</f>
      </c>
    </row>
    <row r="48" spans="1:7" ht="7.5" customHeight="1">
      <c r="A48" s="67"/>
      <c r="B48" s="68"/>
      <c r="C48" s="84"/>
      <c r="D48" s="85"/>
      <c r="E48" s="67"/>
      <c r="F48" s="66"/>
      <c r="G48" s="66"/>
    </row>
    <row r="49" spans="1:7" ht="24" customHeight="1">
      <c r="A49" s="67">
        <v>12</v>
      </c>
      <c r="B49" s="68"/>
      <c r="C49" s="84" t="s">
        <v>27</v>
      </c>
      <c r="D49" s="85" t="s">
        <v>19</v>
      </c>
      <c r="E49" s="67">
        <v>640</v>
      </c>
      <c r="F49" s="71"/>
      <c r="G49" s="86">
        <f>IF(F49="","",E49*F49)</f>
      </c>
    </row>
    <row r="50" spans="1:7" ht="7.5" customHeight="1">
      <c r="A50" s="67"/>
      <c r="B50" s="68"/>
      <c r="C50" s="84"/>
      <c r="D50" s="85"/>
      <c r="E50" s="67"/>
      <c r="F50" s="66"/>
      <c r="G50" s="66"/>
    </row>
    <row r="51" spans="1:7" ht="24" customHeight="1">
      <c r="A51" s="67">
        <v>13</v>
      </c>
      <c r="B51" s="68"/>
      <c r="C51" s="84" t="s">
        <v>28</v>
      </c>
      <c r="D51" s="85" t="s">
        <v>19</v>
      </c>
      <c r="E51" s="67">
        <v>50</v>
      </c>
      <c r="F51" s="71"/>
      <c r="G51" s="86">
        <f>IF(F51="","",E51*F51)</f>
      </c>
    </row>
    <row r="52" spans="1:7" ht="7.5" customHeight="1">
      <c r="A52" s="67"/>
      <c r="B52" s="68"/>
      <c r="C52" s="84"/>
      <c r="D52" s="85"/>
      <c r="E52" s="67"/>
      <c r="F52" s="66"/>
      <c r="G52" s="66"/>
    </row>
    <row r="53" spans="1:7" ht="24" customHeight="1">
      <c r="A53" s="67">
        <v>14</v>
      </c>
      <c r="B53" s="68"/>
      <c r="C53" s="84" t="s">
        <v>29</v>
      </c>
      <c r="D53" s="85" t="s">
        <v>19</v>
      </c>
      <c r="E53" s="67">
        <v>640</v>
      </c>
      <c r="F53" s="71"/>
      <c r="G53" s="86">
        <f>IF(F53="","",E53*F53)</f>
      </c>
    </row>
    <row r="54" spans="1:7" ht="7.5" customHeight="1">
      <c r="A54" s="67"/>
      <c r="B54" s="68"/>
      <c r="C54" s="84"/>
      <c r="D54" s="85"/>
      <c r="E54" s="67"/>
      <c r="F54" s="66"/>
      <c r="G54" s="66"/>
    </row>
    <row r="55" spans="1:7" ht="276">
      <c r="A55" s="103">
        <v>15</v>
      </c>
      <c r="B55" s="104"/>
      <c r="C55" s="84" t="s">
        <v>30</v>
      </c>
      <c r="D55" s="105" t="s">
        <v>15</v>
      </c>
      <c r="E55" s="103">
        <v>1</v>
      </c>
      <c r="F55" s="106"/>
      <c r="G55" s="108">
        <f>IF(F55="","",E55*F55)</f>
      </c>
    </row>
    <row r="56" spans="1:7" ht="118.5" customHeight="1">
      <c r="A56" s="103"/>
      <c r="B56" s="104"/>
      <c r="C56" s="87" t="s">
        <v>31</v>
      </c>
      <c r="D56" s="105"/>
      <c r="E56" s="103"/>
      <c r="F56" s="107"/>
      <c r="G56" s="109"/>
    </row>
    <row r="57" spans="1:7" ht="156.75" customHeight="1" thickBot="1">
      <c r="A57" s="67"/>
      <c r="B57" s="68"/>
      <c r="C57" s="88" t="s">
        <v>32</v>
      </c>
      <c r="D57" s="85"/>
      <c r="E57" s="67"/>
      <c r="F57" s="66"/>
      <c r="G57" s="66"/>
    </row>
    <row r="58" spans="1:7" ht="18.75" customHeight="1" thickBot="1" thickTop="1">
      <c r="A58" s="2"/>
      <c r="B58" s="6"/>
      <c r="C58" s="3" t="s">
        <v>9</v>
      </c>
      <c r="D58" s="26" t="s">
        <v>17</v>
      </c>
      <c r="E58" s="17"/>
      <c r="F58" s="4"/>
      <c r="G58" s="53">
        <f>SUM(G18:G57)</f>
        <v>0</v>
      </c>
    </row>
    <row r="59" ht="13.5" thickTop="1"/>
    <row r="60" spans="1:7" ht="13.5" thickBot="1">
      <c r="A60" s="99" t="s">
        <v>33</v>
      </c>
      <c r="B60" s="99"/>
      <c r="C60" s="99"/>
      <c r="D60" s="99"/>
      <c r="E60" s="99"/>
      <c r="F60" s="99"/>
      <c r="G60" s="99"/>
    </row>
    <row r="61" spans="1:7" ht="28.5" customHeight="1" thickBot="1" thickTop="1">
      <c r="A61" s="1" t="s">
        <v>2</v>
      </c>
      <c r="B61" s="5" t="s">
        <v>3</v>
      </c>
      <c r="C61" s="26" t="s">
        <v>14</v>
      </c>
      <c r="D61" s="1" t="s">
        <v>5</v>
      </c>
      <c r="E61" s="16" t="s">
        <v>6</v>
      </c>
      <c r="F61" s="1" t="s">
        <v>10</v>
      </c>
      <c r="G61" s="1" t="s">
        <v>11</v>
      </c>
    </row>
    <row r="62" spans="1:7" ht="54.75" customHeight="1" thickTop="1">
      <c r="A62" s="67">
        <v>1</v>
      </c>
      <c r="B62" s="68"/>
      <c r="C62" s="84" t="s">
        <v>34</v>
      </c>
      <c r="D62" s="85" t="s">
        <v>19</v>
      </c>
      <c r="E62" s="67">
        <v>640</v>
      </c>
      <c r="F62" s="71"/>
      <c r="G62" s="86">
        <f>IF(F62="","",E62*F62)</f>
      </c>
    </row>
    <row r="63" spans="1:7" ht="7.5" customHeight="1">
      <c r="A63" s="67"/>
      <c r="B63" s="68"/>
      <c r="C63" s="84"/>
      <c r="D63" s="85"/>
      <c r="E63" s="67"/>
      <c r="F63" s="66"/>
      <c r="G63" s="66"/>
    </row>
    <row r="64" spans="1:7" ht="30" customHeight="1">
      <c r="A64" s="67">
        <v>2</v>
      </c>
      <c r="B64" s="68"/>
      <c r="C64" s="84" t="s">
        <v>35</v>
      </c>
      <c r="D64" s="85" t="s">
        <v>19</v>
      </c>
      <c r="E64" s="67">
        <v>600</v>
      </c>
      <c r="F64" s="71"/>
      <c r="G64" s="86">
        <f>IF(F64="","",E64*F64)</f>
      </c>
    </row>
    <row r="65" spans="1:7" ht="7.5" customHeight="1">
      <c r="A65" s="67"/>
      <c r="B65" s="68"/>
      <c r="C65" s="84"/>
      <c r="D65" s="85"/>
      <c r="E65" s="67"/>
      <c r="F65" s="66"/>
      <c r="G65" s="66"/>
    </row>
    <row r="66" spans="1:7" ht="66" customHeight="1">
      <c r="A66" s="67">
        <v>3</v>
      </c>
      <c r="B66" s="68"/>
      <c r="C66" s="84" t="s">
        <v>36</v>
      </c>
      <c r="D66" s="85" t="s">
        <v>37</v>
      </c>
      <c r="E66" s="67">
        <v>210</v>
      </c>
      <c r="F66" s="71"/>
      <c r="G66" s="86">
        <f>IF(F66="","",E66*F66)</f>
      </c>
    </row>
    <row r="67" spans="1:7" ht="7.5" customHeight="1">
      <c r="A67" s="67"/>
      <c r="B67" s="68"/>
      <c r="C67" s="84"/>
      <c r="D67" s="85"/>
      <c r="E67" s="67"/>
      <c r="F67" s="66"/>
      <c r="G67" s="66"/>
    </row>
    <row r="68" spans="1:7" ht="114" customHeight="1">
      <c r="A68" s="67">
        <v>4</v>
      </c>
      <c r="B68" s="68"/>
      <c r="C68" s="84" t="s">
        <v>50</v>
      </c>
      <c r="D68" s="85" t="s">
        <v>15</v>
      </c>
      <c r="E68" s="67">
        <v>15</v>
      </c>
      <c r="F68" s="71"/>
      <c r="G68" s="86">
        <f>IF(F68="","",E68*F68)</f>
      </c>
    </row>
    <row r="69" spans="1:7" ht="7.5" customHeight="1">
      <c r="A69" s="67"/>
      <c r="B69" s="68"/>
      <c r="C69" s="84"/>
      <c r="D69" s="85"/>
      <c r="E69" s="67"/>
      <c r="F69" s="66"/>
      <c r="G69" s="66"/>
    </row>
    <row r="70" spans="1:7" ht="36">
      <c r="A70" s="67">
        <v>5</v>
      </c>
      <c r="B70" s="68"/>
      <c r="C70" s="84" t="s">
        <v>38</v>
      </c>
      <c r="D70" s="85" t="s">
        <v>37</v>
      </c>
      <c r="E70" s="67">
        <v>10</v>
      </c>
      <c r="F70" s="71"/>
      <c r="G70" s="86">
        <f>IF(F70="","",E70*F70)</f>
      </c>
    </row>
    <row r="71" spans="1:7" ht="7.5" customHeight="1">
      <c r="A71" s="67"/>
      <c r="B71" s="68"/>
      <c r="C71" s="84"/>
      <c r="D71" s="85"/>
      <c r="E71" s="67"/>
      <c r="F71" s="66"/>
      <c r="G71" s="66"/>
    </row>
    <row r="72" spans="1:7" ht="40.5" customHeight="1">
      <c r="A72" s="67">
        <v>6</v>
      </c>
      <c r="B72" s="68"/>
      <c r="C72" s="84" t="s">
        <v>39</v>
      </c>
      <c r="D72" s="85" t="s">
        <v>19</v>
      </c>
      <c r="E72" s="67">
        <v>640</v>
      </c>
      <c r="F72" s="71"/>
      <c r="G72" s="86">
        <f>IF(F72="","",E72*F72)</f>
      </c>
    </row>
    <row r="73" spans="1:7" ht="7.5" customHeight="1">
      <c r="A73" s="67"/>
      <c r="B73" s="68"/>
      <c r="C73" s="84"/>
      <c r="D73" s="85"/>
      <c r="E73" s="67"/>
      <c r="F73" s="66"/>
      <c r="G73" s="66"/>
    </row>
    <row r="74" spans="1:7" ht="40.5" customHeight="1">
      <c r="A74" s="67">
        <v>7</v>
      </c>
      <c r="B74" s="68"/>
      <c r="C74" s="84" t="s">
        <v>52</v>
      </c>
      <c r="D74" s="85" t="s">
        <v>19</v>
      </c>
      <c r="E74" s="67">
        <v>50</v>
      </c>
      <c r="F74" s="71"/>
      <c r="G74" s="86">
        <f>IF(F74="","",E74*F74)</f>
      </c>
    </row>
    <row r="75" spans="1:7" ht="7.5" customHeight="1">
      <c r="A75" s="67"/>
      <c r="B75" s="68"/>
      <c r="C75" s="84"/>
      <c r="D75" s="85"/>
      <c r="E75" s="67"/>
      <c r="F75" s="66"/>
      <c r="G75" s="66"/>
    </row>
    <row r="76" spans="1:7" ht="51" customHeight="1">
      <c r="A76" s="67">
        <v>8</v>
      </c>
      <c r="B76" s="68"/>
      <c r="C76" s="84" t="s">
        <v>51</v>
      </c>
      <c r="D76" s="85" t="s">
        <v>19</v>
      </c>
      <c r="E76" s="67">
        <v>640</v>
      </c>
      <c r="F76" s="71"/>
      <c r="G76" s="86">
        <f>IF(F76="","",E76*F76)</f>
      </c>
    </row>
    <row r="77" spans="1:7" ht="7.5" customHeight="1">
      <c r="A77" s="67"/>
      <c r="B77" s="68"/>
      <c r="C77" s="84"/>
      <c r="D77" s="85"/>
      <c r="E77" s="67"/>
      <c r="F77" s="66"/>
      <c r="G77" s="66"/>
    </row>
    <row r="78" spans="1:7" ht="39.75" customHeight="1">
      <c r="A78" s="67">
        <v>9</v>
      </c>
      <c r="B78" s="68"/>
      <c r="C78" s="84" t="s">
        <v>40</v>
      </c>
      <c r="D78" s="85" t="s">
        <v>19</v>
      </c>
      <c r="E78" s="67">
        <v>640</v>
      </c>
      <c r="F78" s="71"/>
      <c r="G78" s="86">
        <f>IF(F78="","",E78*F78)</f>
      </c>
    </row>
    <row r="79" spans="1:7" ht="7.5" customHeight="1">
      <c r="A79" s="67"/>
      <c r="B79" s="68"/>
      <c r="C79" s="84"/>
      <c r="D79" s="85"/>
      <c r="E79" s="67"/>
      <c r="F79" s="66"/>
      <c r="G79" s="66"/>
    </row>
    <row r="80" spans="1:7" ht="36">
      <c r="A80" s="67">
        <v>10</v>
      </c>
      <c r="B80" s="68"/>
      <c r="C80" s="84" t="s">
        <v>41</v>
      </c>
      <c r="D80" s="85" t="s">
        <v>19</v>
      </c>
      <c r="E80" s="67">
        <v>22</v>
      </c>
      <c r="F80" s="71"/>
      <c r="G80" s="86">
        <f>IF(F80="","",E80*F80)</f>
      </c>
    </row>
    <row r="81" spans="1:7" ht="7.5" customHeight="1">
      <c r="A81" s="67"/>
      <c r="B81" s="68"/>
      <c r="C81" s="84"/>
      <c r="D81" s="85"/>
      <c r="E81" s="67"/>
      <c r="F81" s="66"/>
      <c r="G81" s="66"/>
    </row>
    <row r="82" spans="1:7" ht="12.75">
      <c r="A82" s="67">
        <v>11</v>
      </c>
      <c r="B82" s="68"/>
      <c r="C82" s="84" t="s">
        <v>42</v>
      </c>
      <c r="D82" s="85" t="s">
        <v>19</v>
      </c>
      <c r="E82" s="67">
        <v>640</v>
      </c>
      <c r="F82" s="71"/>
      <c r="G82" s="86">
        <f>IF(F82="","",E82*F82)</f>
      </c>
    </row>
    <row r="83" spans="1:7" ht="7.5" customHeight="1">
      <c r="A83" s="67"/>
      <c r="B83" s="68"/>
      <c r="C83" s="84"/>
      <c r="D83" s="85"/>
      <c r="E83" s="67"/>
      <c r="F83" s="66"/>
      <c r="G83" s="66"/>
    </row>
    <row r="84" spans="1:7" ht="12.75">
      <c r="A84" s="67">
        <v>12</v>
      </c>
      <c r="B84" s="68"/>
      <c r="C84" s="84" t="s">
        <v>43</v>
      </c>
      <c r="D84" s="85" t="s">
        <v>19</v>
      </c>
      <c r="E84" s="67">
        <v>640</v>
      </c>
      <c r="F84" s="71"/>
      <c r="G84" s="86">
        <f>IF(F84="","",E84*F84)</f>
      </c>
    </row>
    <row r="85" spans="1:7" ht="7.5" customHeight="1">
      <c r="A85" s="67"/>
      <c r="B85" s="68"/>
      <c r="C85" s="84"/>
      <c r="D85" s="85"/>
      <c r="E85" s="67"/>
      <c r="F85" s="66"/>
      <c r="G85" s="66"/>
    </row>
    <row r="86" spans="1:7" ht="64.5" customHeight="1">
      <c r="A86" s="67">
        <v>13</v>
      </c>
      <c r="B86" s="68"/>
      <c r="C86" s="84" t="s">
        <v>44</v>
      </c>
      <c r="D86" s="85" t="s">
        <v>37</v>
      </c>
      <c r="E86" s="67">
        <v>192</v>
      </c>
      <c r="F86" s="71"/>
      <c r="G86" s="86">
        <f>IF(F86="","",E86*F86)</f>
      </c>
    </row>
    <row r="87" spans="1:7" ht="7.5" customHeight="1" thickBot="1">
      <c r="A87" s="67"/>
      <c r="B87" s="68"/>
      <c r="C87" s="84"/>
      <c r="D87" s="85"/>
      <c r="E87" s="67"/>
      <c r="F87" s="66"/>
      <c r="G87" s="66"/>
    </row>
    <row r="88" spans="1:7" ht="28.5" customHeight="1" thickBot="1" thickTop="1">
      <c r="A88" s="1" t="s">
        <v>2</v>
      </c>
      <c r="B88" s="5" t="s">
        <v>3</v>
      </c>
      <c r="C88" s="26" t="s">
        <v>14</v>
      </c>
      <c r="D88" s="1" t="s">
        <v>5</v>
      </c>
      <c r="E88" s="16" t="s">
        <v>6</v>
      </c>
      <c r="F88" s="1" t="s">
        <v>10</v>
      </c>
      <c r="G88" s="1" t="s">
        <v>11</v>
      </c>
    </row>
    <row r="89" spans="1:7" ht="84.75" thickTop="1">
      <c r="A89" s="67">
        <v>14</v>
      </c>
      <c r="B89" s="68"/>
      <c r="C89" s="84" t="s">
        <v>53</v>
      </c>
      <c r="D89" s="85" t="s">
        <v>15</v>
      </c>
      <c r="E89" s="67">
        <v>15</v>
      </c>
      <c r="F89" s="71"/>
      <c r="G89" s="86">
        <f>IF(F89="","",E89*F89)</f>
      </c>
    </row>
    <row r="90" spans="1:7" ht="7.5" customHeight="1">
      <c r="A90" s="67"/>
      <c r="B90" s="68"/>
      <c r="C90" s="84"/>
      <c r="D90" s="85"/>
      <c r="E90" s="67"/>
      <c r="F90" s="66"/>
      <c r="G90" s="66"/>
    </row>
    <row r="91" spans="1:7" ht="48">
      <c r="A91" s="67">
        <v>15</v>
      </c>
      <c r="B91" s="68"/>
      <c r="C91" s="84" t="s">
        <v>54</v>
      </c>
      <c r="D91" s="85" t="s">
        <v>15</v>
      </c>
      <c r="E91" s="67">
        <v>15</v>
      </c>
      <c r="F91" s="71"/>
      <c r="G91" s="86">
        <f>IF(F91="","",E91*F91)</f>
      </c>
    </row>
    <row r="92" spans="1:7" ht="7.5" customHeight="1">
      <c r="A92" s="67"/>
      <c r="B92" s="68"/>
      <c r="C92" s="84"/>
      <c r="D92" s="85"/>
      <c r="E92" s="67"/>
      <c r="F92" s="66"/>
      <c r="G92" s="66"/>
    </row>
    <row r="93" spans="1:7" ht="48">
      <c r="A93" s="67">
        <v>16</v>
      </c>
      <c r="B93" s="68"/>
      <c r="C93" s="84" t="s">
        <v>45</v>
      </c>
      <c r="D93" s="85" t="s">
        <v>15</v>
      </c>
      <c r="E93" s="67">
        <v>15</v>
      </c>
      <c r="F93" s="71"/>
      <c r="G93" s="86">
        <f>IF(F93="","",E93*F93)</f>
      </c>
    </row>
    <row r="94" spans="1:7" ht="7.5" customHeight="1">
      <c r="A94" s="67"/>
      <c r="B94" s="68"/>
      <c r="C94" s="84"/>
      <c r="D94" s="85"/>
      <c r="E94" s="67"/>
      <c r="F94" s="66"/>
      <c r="G94" s="66"/>
    </row>
    <row r="95" spans="1:7" ht="48">
      <c r="A95" s="67">
        <v>17</v>
      </c>
      <c r="B95" s="68"/>
      <c r="C95" s="84" t="s">
        <v>55</v>
      </c>
      <c r="D95" s="85" t="s">
        <v>46</v>
      </c>
      <c r="E95" s="67">
        <v>120</v>
      </c>
      <c r="F95" s="71"/>
      <c r="G95" s="86">
        <f>IF(F95="","",E95*F95)</f>
      </c>
    </row>
    <row r="96" spans="1:7" ht="7.5" customHeight="1">
      <c r="A96" s="67"/>
      <c r="B96" s="68"/>
      <c r="C96" s="84"/>
      <c r="D96" s="85"/>
      <c r="E96" s="67"/>
      <c r="F96" s="66"/>
      <c r="G96" s="66"/>
    </row>
    <row r="97" spans="1:7" ht="15" customHeight="1">
      <c r="A97" s="67">
        <v>18</v>
      </c>
      <c r="B97" s="68"/>
      <c r="C97" s="84" t="s">
        <v>47</v>
      </c>
      <c r="D97" s="85" t="s">
        <v>37</v>
      </c>
      <c r="E97" s="81">
        <v>18.1</v>
      </c>
      <c r="F97" s="71"/>
      <c r="G97" s="86">
        <f>IF(F97="","",E97*F97)</f>
      </c>
    </row>
    <row r="98" spans="1:7" ht="7.5" customHeight="1">
      <c r="A98" s="67"/>
      <c r="B98" s="68"/>
      <c r="C98" s="84"/>
      <c r="D98" s="85"/>
      <c r="E98" s="67"/>
      <c r="F98" s="66"/>
      <c r="G98" s="66"/>
    </row>
    <row r="99" spans="1:7" ht="24">
      <c r="A99" s="67">
        <v>19</v>
      </c>
      <c r="B99" s="68"/>
      <c r="C99" s="84" t="s">
        <v>48</v>
      </c>
      <c r="D99" s="85" t="s">
        <v>46</v>
      </c>
      <c r="E99" s="67">
        <v>360</v>
      </c>
      <c r="F99" s="71"/>
      <c r="G99" s="86">
        <f>IF(F99="","",E99*F99)</f>
      </c>
    </row>
    <row r="100" spans="1:7" ht="7.5" customHeight="1">
      <c r="A100" s="67"/>
      <c r="B100" s="68"/>
      <c r="C100" s="84"/>
      <c r="D100" s="85"/>
      <c r="E100" s="67"/>
      <c r="F100" s="66"/>
      <c r="G100" s="66"/>
    </row>
    <row r="101" spans="1:7" ht="15.75" customHeight="1" thickBot="1">
      <c r="A101" s="67">
        <v>20</v>
      </c>
      <c r="B101" s="68"/>
      <c r="C101" s="84" t="s">
        <v>49</v>
      </c>
      <c r="D101" s="85" t="s">
        <v>18</v>
      </c>
      <c r="E101" s="67">
        <v>1</v>
      </c>
      <c r="F101" s="69"/>
      <c r="G101" s="66">
        <f>IF(F101="","",E101*F101)</f>
      </c>
    </row>
    <row r="102" spans="1:7" ht="18.75" customHeight="1" thickBot="1" thickTop="1">
      <c r="A102" s="27"/>
      <c r="B102" s="28"/>
      <c r="C102" s="29" t="s">
        <v>74</v>
      </c>
      <c r="D102" s="49" t="s">
        <v>17</v>
      </c>
      <c r="E102" s="50"/>
      <c r="F102" s="30"/>
      <c r="G102" s="53">
        <f>SUM(G62:G101)</f>
        <v>0</v>
      </c>
    </row>
    <row r="103" spans="1:7" ht="13.5" thickTop="1">
      <c r="A103" s="31"/>
      <c r="C103" s="33"/>
      <c r="D103" s="34"/>
      <c r="E103" s="35"/>
      <c r="G103" s="37"/>
    </row>
    <row r="104" spans="1:7" ht="13.5" thickBot="1">
      <c r="A104" s="99" t="s">
        <v>96</v>
      </c>
      <c r="B104" s="99"/>
      <c r="C104" s="99"/>
      <c r="D104" s="99"/>
      <c r="E104" s="99"/>
      <c r="F104" s="99"/>
      <c r="G104" s="99"/>
    </row>
    <row r="105" spans="1:7" ht="28.5" customHeight="1" thickBot="1" thickTop="1">
      <c r="A105" s="1" t="s">
        <v>2</v>
      </c>
      <c r="B105" s="5" t="s">
        <v>3</v>
      </c>
      <c r="C105" s="26" t="s">
        <v>14</v>
      </c>
      <c r="D105" s="1" t="s">
        <v>5</v>
      </c>
      <c r="E105" s="16" t="s">
        <v>6</v>
      </c>
      <c r="F105" s="1" t="s">
        <v>10</v>
      </c>
      <c r="G105" s="1" t="s">
        <v>11</v>
      </c>
    </row>
    <row r="106" spans="1:7" ht="48.75" thickTop="1">
      <c r="A106" s="67">
        <v>1</v>
      </c>
      <c r="B106" s="68"/>
      <c r="C106" s="84" t="s">
        <v>56</v>
      </c>
      <c r="D106" s="85" t="s">
        <v>15</v>
      </c>
      <c r="E106" s="67">
        <v>15</v>
      </c>
      <c r="F106" s="71"/>
      <c r="G106" s="86">
        <f>IF(F106="","",E106*F106)</f>
      </c>
    </row>
    <row r="107" spans="1:7" ht="7.5" customHeight="1">
      <c r="A107" s="67"/>
      <c r="B107" s="68"/>
      <c r="C107" s="84"/>
      <c r="D107" s="85"/>
      <c r="E107" s="67"/>
      <c r="F107" s="66"/>
      <c r="G107" s="66"/>
    </row>
    <row r="108" spans="1:7" ht="24">
      <c r="A108" s="67">
        <v>2</v>
      </c>
      <c r="B108" s="68"/>
      <c r="C108" s="84" t="s">
        <v>93</v>
      </c>
      <c r="D108" s="85" t="s">
        <v>15</v>
      </c>
      <c r="E108" s="67">
        <v>15</v>
      </c>
      <c r="F108" s="71"/>
      <c r="G108" s="86">
        <f>IF(F108="","",E108*F108)</f>
      </c>
    </row>
    <row r="109" spans="1:7" ht="7.5" customHeight="1">
      <c r="A109" s="67"/>
      <c r="B109" s="68"/>
      <c r="C109" s="84"/>
      <c r="D109" s="85"/>
      <c r="E109" s="67"/>
      <c r="F109" s="66"/>
      <c r="G109" s="66"/>
    </row>
    <row r="110" spans="1:7" ht="24">
      <c r="A110" s="67">
        <v>3</v>
      </c>
      <c r="B110" s="68"/>
      <c r="C110" s="84" t="s">
        <v>57</v>
      </c>
      <c r="D110" s="85" t="s">
        <v>15</v>
      </c>
      <c r="E110" s="67">
        <v>15</v>
      </c>
      <c r="F110" s="71"/>
      <c r="G110" s="86">
        <f>IF(F110="","",E110*F110)</f>
      </c>
    </row>
    <row r="111" spans="1:7" ht="7.5" customHeight="1">
      <c r="A111" s="67"/>
      <c r="B111" s="68"/>
      <c r="C111" s="84"/>
      <c r="D111" s="85"/>
      <c r="E111" s="67"/>
      <c r="F111" s="66"/>
      <c r="G111" s="66"/>
    </row>
    <row r="112" spans="1:7" ht="24">
      <c r="A112" s="67">
        <v>4</v>
      </c>
      <c r="B112" s="68"/>
      <c r="C112" s="84" t="s">
        <v>58</v>
      </c>
      <c r="D112" s="85" t="s">
        <v>15</v>
      </c>
      <c r="E112" s="67">
        <v>15</v>
      </c>
      <c r="F112" s="71"/>
      <c r="G112" s="86">
        <f>IF(F112="","",E112*F112)</f>
      </c>
    </row>
    <row r="113" spans="1:7" ht="7.5" customHeight="1">
      <c r="A113" s="67"/>
      <c r="B113" s="68"/>
      <c r="C113" s="84"/>
      <c r="D113" s="85"/>
      <c r="E113" s="67"/>
      <c r="F113" s="66"/>
      <c r="G113" s="66"/>
    </row>
    <row r="114" spans="1:7" ht="24">
      <c r="A114" s="67">
        <v>5</v>
      </c>
      <c r="B114" s="68"/>
      <c r="C114" s="84" t="s">
        <v>59</v>
      </c>
      <c r="D114" s="85" t="s">
        <v>18</v>
      </c>
      <c r="E114" s="67">
        <v>15</v>
      </c>
      <c r="F114" s="71"/>
      <c r="G114" s="86">
        <f>IF(F114="","",E114*F114)</f>
      </c>
    </row>
    <row r="115" spans="1:7" ht="7.5" customHeight="1">
      <c r="A115" s="67"/>
      <c r="B115" s="68"/>
      <c r="C115" s="84"/>
      <c r="D115" s="85"/>
      <c r="E115" s="67"/>
      <c r="F115" s="66"/>
      <c r="G115" s="66"/>
    </row>
    <row r="116" spans="1:7" ht="24">
      <c r="A116" s="67">
        <v>6</v>
      </c>
      <c r="B116" s="68"/>
      <c r="C116" s="84" t="s">
        <v>60</v>
      </c>
      <c r="D116" s="85" t="s">
        <v>15</v>
      </c>
      <c r="E116" s="67">
        <v>2</v>
      </c>
      <c r="F116" s="71"/>
      <c r="G116" s="86">
        <f>IF(F116="","",E116*F116)</f>
      </c>
    </row>
    <row r="117" spans="1:7" ht="7.5" customHeight="1">
      <c r="A117" s="67"/>
      <c r="B117" s="68"/>
      <c r="C117" s="84"/>
      <c r="D117" s="85"/>
      <c r="E117" s="67"/>
      <c r="F117" s="66"/>
      <c r="G117" s="66"/>
    </row>
    <row r="118" spans="1:7" ht="36">
      <c r="A118" s="67">
        <v>7</v>
      </c>
      <c r="B118" s="68"/>
      <c r="C118" s="84" t="s">
        <v>61</v>
      </c>
      <c r="D118" s="85" t="s">
        <v>18</v>
      </c>
      <c r="E118" s="67">
        <v>1</v>
      </c>
      <c r="F118" s="71"/>
      <c r="G118" s="86">
        <f>IF(F118="","",E118*F118)</f>
      </c>
    </row>
    <row r="119" spans="1:7" ht="7.5" customHeight="1">
      <c r="A119" s="67"/>
      <c r="B119" s="68"/>
      <c r="C119" s="84"/>
      <c r="D119" s="85"/>
      <c r="E119" s="67"/>
      <c r="F119" s="66"/>
      <c r="G119" s="66"/>
    </row>
    <row r="120" spans="1:7" ht="48">
      <c r="A120" s="67">
        <v>8</v>
      </c>
      <c r="B120" s="68"/>
      <c r="C120" s="84" t="s">
        <v>62</v>
      </c>
      <c r="D120" s="85" t="s">
        <v>18</v>
      </c>
      <c r="E120" s="67">
        <v>1</v>
      </c>
      <c r="F120" s="71"/>
      <c r="G120" s="86">
        <f>IF(F120="","",E120*F120)</f>
      </c>
    </row>
    <row r="121" spans="1:7" ht="7.5" customHeight="1">
      <c r="A121" s="67"/>
      <c r="B121" s="68"/>
      <c r="C121" s="84"/>
      <c r="D121" s="85"/>
      <c r="E121" s="67"/>
      <c r="F121" s="66"/>
      <c r="G121" s="66"/>
    </row>
    <row r="122" spans="1:7" ht="48">
      <c r="A122" s="67">
        <v>9</v>
      </c>
      <c r="B122" s="68"/>
      <c r="C122" s="84" t="s">
        <v>63</v>
      </c>
      <c r="D122" s="89" t="s">
        <v>64</v>
      </c>
      <c r="E122" s="67">
        <v>16</v>
      </c>
      <c r="F122" s="71"/>
      <c r="G122" s="86">
        <f>IF(F122="","",E122*F122)</f>
      </c>
    </row>
    <row r="123" spans="1:7" ht="7.5" customHeight="1">
      <c r="A123" s="67"/>
      <c r="B123" s="68"/>
      <c r="C123" s="84"/>
      <c r="D123" s="89"/>
      <c r="E123" s="67"/>
      <c r="F123" s="66"/>
      <c r="G123" s="66"/>
    </row>
    <row r="124" spans="1:7" ht="144">
      <c r="A124" s="67">
        <v>10</v>
      </c>
      <c r="B124" s="68"/>
      <c r="C124" s="84" t="s">
        <v>70</v>
      </c>
      <c r="D124" s="85" t="s">
        <v>18</v>
      </c>
      <c r="E124" s="67">
        <v>1</v>
      </c>
      <c r="F124" s="71"/>
      <c r="G124" s="86">
        <f>IF(F124="","",E124*F124)</f>
      </c>
    </row>
    <row r="125" spans="1:7" ht="7.5" customHeight="1">
      <c r="A125" s="67"/>
      <c r="B125" s="68"/>
      <c r="C125" s="84"/>
      <c r="D125" s="85"/>
      <c r="E125" s="67"/>
      <c r="F125" s="66"/>
      <c r="G125" s="66"/>
    </row>
    <row r="126" spans="1:7" ht="48">
      <c r="A126" s="67">
        <v>11</v>
      </c>
      <c r="B126" s="68"/>
      <c r="C126" s="84" t="s">
        <v>65</v>
      </c>
      <c r="D126" s="85"/>
      <c r="E126" s="67"/>
      <c r="F126" s="66"/>
      <c r="G126" s="66"/>
    </row>
    <row r="127" spans="1:7" ht="7.5" customHeight="1">
      <c r="A127" s="67"/>
      <c r="B127" s="68"/>
      <c r="C127" s="84"/>
      <c r="D127" s="85"/>
      <c r="E127" s="67"/>
      <c r="F127" s="66"/>
      <c r="G127" s="66"/>
    </row>
    <row r="128" spans="1:7" ht="48">
      <c r="A128" s="67" t="s">
        <v>71</v>
      </c>
      <c r="B128" s="68"/>
      <c r="C128" s="84" t="s">
        <v>66</v>
      </c>
      <c r="D128" s="89" t="s">
        <v>67</v>
      </c>
      <c r="E128" s="67">
        <v>2</v>
      </c>
      <c r="F128" s="71"/>
      <c r="G128" s="86">
        <f>IF(F128="","",E128*F128)</f>
      </c>
    </row>
    <row r="129" spans="1:7" ht="7.5" customHeight="1">
      <c r="A129" s="67"/>
      <c r="B129" s="68"/>
      <c r="C129" s="84"/>
      <c r="D129" s="89"/>
      <c r="E129" s="67"/>
      <c r="F129" s="66"/>
      <c r="G129" s="66"/>
    </row>
    <row r="130" spans="1:7" ht="36">
      <c r="A130" s="67" t="s">
        <v>72</v>
      </c>
      <c r="B130" s="68"/>
      <c r="C130" s="84" t="s">
        <v>68</v>
      </c>
      <c r="D130" s="89" t="s">
        <v>67</v>
      </c>
      <c r="E130" s="67">
        <v>3</v>
      </c>
      <c r="F130" s="71"/>
      <c r="G130" s="86">
        <f>IF(F130="","",E130*F130)</f>
      </c>
    </row>
    <row r="131" spans="1:7" ht="7.5" customHeight="1">
      <c r="A131" s="67"/>
      <c r="B131" s="68"/>
      <c r="C131" s="84"/>
      <c r="D131" s="89"/>
      <c r="E131" s="67"/>
      <c r="F131" s="66"/>
      <c r="G131" s="66"/>
    </row>
    <row r="132" spans="1:7" ht="48">
      <c r="A132" s="67">
        <v>12</v>
      </c>
      <c r="B132" s="68"/>
      <c r="C132" s="84" t="s">
        <v>69</v>
      </c>
      <c r="D132" s="85" t="s">
        <v>18</v>
      </c>
      <c r="E132" s="67">
        <v>15</v>
      </c>
      <c r="F132" s="71"/>
      <c r="G132" s="86">
        <f>IF(F132="","",E132*F132)</f>
      </c>
    </row>
    <row r="133" spans="1:7" ht="13.5" thickBot="1">
      <c r="A133" s="67"/>
      <c r="B133" s="68"/>
      <c r="C133" s="84"/>
      <c r="D133" s="85"/>
      <c r="E133" s="67"/>
      <c r="F133" s="66"/>
      <c r="G133" s="66"/>
    </row>
    <row r="134" spans="1:7" ht="28.5" customHeight="1" thickBot="1" thickTop="1">
      <c r="A134" s="1" t="s">
        <v>2</v>
      </c>
      <c r="B134" s="5" t="s">
        <v>3</v>
      </c>
      <c r="C134" s="26" t="s">
        <v>14</v>
      </c>
      <c r="D134" s="1" t="s">
        <v>5</v>
      </c>
      <c r="E134" s="16" t="s">
        <v>6</v>
      </c>
      <c r="F134" s="1" t="s">
        <v>10</v>
      </c>
      <c r="G134" s="1" t="s">
        <v>11</v>
      </c>
    </row>
    <row r="135" spans="1:7" ht="169.5" thickBot="1" thickTop="1">
      <c r="A135" s="78"/>
      <c r="B135" s="79"/>
      <c r="C135" s="90" t="s">
        <v>73</v>
      </c>
      <c r="D135" s="91"/>
      <c r="E135" s="78"/>
      <c r="F135" s="80"/>
      <c r="G135" s="80"/>
    </row>
    <row r="136" spans="1:7" ht="18.75" customHeight="1" thickBot="1" thickTop="1">
      <c r="A136" s="72"/>
      <c r="B136" s="73"/>
      <c r="C136" s="74" t="s">
        <v>97</v>
      </c>
      <c r="D136" s="75" t="s">
        <v>17</v>
      </c>
      <c r="E136" s="76"/>
      <c r="F136" s="77"/>
      <c r="G136" s="70">
        <f>SUM(G106:G135)</f>
        <v>0</v>
      </c>
    </row>
    <row r="137" spans="1:7" ht="13.5" thickTop="1">
      <c r="A137" s="31"/>
      <c r="C137" s="33"/>
      <c r="D137" s="34"/>
      <c r="E137" s="35"/>
      <c r="G137" s="37"/>
    </row>
    <row r="138" spans="1:7" ht="13.5" thickBot="1">
      <c r="A138" s="99" t="s">
        <v>75</v>
      </c>
      <c r="B138" s="99"/>
      <c r="C138" s="99"/>
      <c r="D138" s="99"/>
      <c r="E138" s="99"/>
      <c r="F138" s="99"/>
      <c r="G138" s="99"/>
    </row>
    <row r="139" spans="1:7" ht="39.75" thickBot="1" thickTop="1">
      <c r="A139" s="1" t="s">
        <v>2</v>
      </c>
      <c r="B139" s="5" t="s">
        <v>3</v>
      </c>
      <c r="C139" s="26" t="s">
        <v>14</v>
      </c>
      <c r="D139" s="1" t="s">
        <v>5</v>
      </c>
      <c r="E139" s="16" t="s">
        <v>6</v>
      </c>
      <c r="F139" s="1" t="s">
        <v>10</v>
      </c>
      <c r="G139" s="1" t="s">
        <v>11</v>
      </c>
    </row>
    <row r="140" spans="1:7" ht="60.75" thickTop="1">
      <c r="A140" s="67">
        <v>1</v>
      </c>
      <c r="B140" s="68"/>
      <c r="C140" s="84" t="s">
        <v>77</v>
      </c>
      <c r="D140" s="85" t="s">
        <v>18</v>
      </c>
      <c r="E140" s="67">
        <v>1</v>
      </c>
      <c r="F140" s="71"/>
      <c r="G140" s="86">
        <f>IF(F140="","",E140*F140)</f>
      </c>
    </row>
    <row r="141" spans="1:7" ht="156">
      <c r="A141" s="67">
        <v>2</v>
      </c>
      <c r="B141" s="68"/>
      <c r="C141" s="84" t="s">
        <v>78</v>
      </c>
      <c r="D141" s="85" t="s">
        <v>18</v>
      </c>
      <c r="E141" s="67">
        <v>1</v>
      </c>
      <c r="F141" s="71"/>
      <c r="G141" s="86">
        <f>IF(F141="","",E141*F141)</f>
      </c>
    </row>
    <row r="142" spans="1:7" ht="13.5" thickBot="1">
      <c r="A142" s="67"/>
      <c r="B142" s="68"/>
      <c r="C142" s="84"/>
      <c r="D142" s="85"/>
      <c r="E142" s="67"/>
      <c r="F142" s="66"/>
      <c r="G142" s="66"/>
    </row>
    <row r="143" spans="1:7" ht="14.25" thickBot="1" thickTop="1">
      <c r="A143" s="27"/>
      <c r="B143" s="28"/>
      <c r="C143" s="29" t="s">
        <v>76</v>
      </c>
      <c r="D143" s="49" t="s">
        <v>17</v>
      </c>
      <c r="E143" s="50"/>
      <c r="F143" s="30"/>
      <c r="G143" s="53">
        <f>SUM(G140:G141)</f>
        <v>0</v>
      </c>
    </row>
    <row r="144" spans="1:7" ht="13.5" thickTop="1">
      <c r="A144" s="31"/>
      <c r="C144" s="33"/>
      <c r="D144" s="34"/>
      <c r="E144" s="35"/>
      <c r="G144" s="37"/>
    </row>
    <row r="145" spans="1:7" ht="12.75">
      <c r="A145" s="31"/>
      <c r="C145" s="33"/>
      <c r="D145" s="34"/>
      <c r="E145" s="35"/>
      <c r="G145" s="37"/>
    </row>
    <row r="146" spans="1:7" ht="13.5" thickBot="1">
      <c r="A146" s="100" t="s">
        <v>79</v>
      </c>
      <c r="B146" s="100"/>
      <c r="C146" s="100"/>
      <c r="D146" s="38"/>
      <c r="E146" s="39"/>
      <c r="F146" s="38"/>
      <c r="G146" s="38"/>
    </row>
    <row r="147" spans="1:7" ht="19.5" customHeight="1" thickTop="1">
      <c r="A147" s="10"/>
      <c r="C147" s="40" t="s">
        <v>1</v>
      </c>
      <c r="D147" s="51" t="s">
        <v>17</v>
      </c>
      <c r="E147" s="41"/>
      <c r="F147" s="42"/>
      <c r="G147" s="54">
        <f>G58</f>
        <v>0</v>
      </c>
    </row>
    <row r="148" spans="1:7" ht="19.5" customHeight="1">
      <c r="A148" s="10"/>
      <c r="C148" s="60" t="s">
        <v>33</v>
      </c>
      <c r="D148" s="52" t="s">
        <v>17</v>
      </c>
      <c r="E148" s="43"/>
      <c r="F148" s="44"/>
      <c r="G148" s="55">
        <f>G102</f>
        <v>0</v>
      </c>
    </row>
    <row r="149" spans="1:7" ht="19.5" customHeight="1">
      <c r="A149" s="10"/>
      <c r="C149" s="61" t="s">
        <v>96</v>
      </c>
      <c r="D149" s="62" t="s">
        <v>17</v>
      </c>
      <c r="E149" s="41"/>
      <c r="F149" s="42"/>
      <c r="G149" s="54">
        <f>G136</f>
        <v>0</v>
      </c>
    </row>
    <row r="150" spans="1:7" ht="19.5" customHeight="1">
      <c r="A150" s="10"/>
      <c r="C150" s="61" t="s">
        <v>75</v>
      </c>
      <c r="D150" s="62" t="s">
        <v>17</v>
      </c>
      <c r="E150" s="41"/>
      <c r="F150" s="42"/>
      <c r="G150" s="54">
        <f>G143</f>
        <v>0</v>
      </c>
    </row>
    <row r="151" spans="1:7" ht="19.5" customHeight="1">
      <c r="A151" s="10"/>
      <c r="C151" s="45" t="s">
        <v>12</v>
      </c>
      <c r="D151" s="45" t="s">
        <v>17</v>
      </c>
      <c r="E151" s="41"/>
      <c r="F151" s="42"/>
      <c r="G151" s="56">
        <f>SUM(G147:G150)</f>
        <v>0</v>
      </c>
    </row>
    <row r="152" spans="1:7" ht="19.5" customHeight="1" thickBot="1">
      <c r="A152" s="10"/>
      <c r="C152" s="45" t="s">
        <v>16</v>
      </c>
      <c r="D152" s="45" t="s">
        <v>17</v>
      </c>
      <c r="E152" s="41"/>
      <c r="F152" s="42"/>
      <c r="G152" s="56">
        <f>G151*0.25</f>
        <v>0</v>
      </c>
    </row>
    <row r="153" spans="1:7" ht="19.5" customHeight="1" thickBot="1" thickTop="1">
      <c r="A153" s="10"/>
      <c r="C153" s="1" t="s">
        <v>13</v>
      </c>
      <c r="D153" s="1" t="s">
        <v>17</v>
      </c>
      <c r="E153" s="46"/>
      <c r="F153" s="47"/>
      <c r="G153" s="57">
        <f>G151+G152</f>
        <v>0</v>
      </c>
    </row>
    <row r="154" ht="13.5" thickTop="1"/>
    <row r="157" ht="12.75">
      <c r="C157" s="10" t="s">
        <v>20</v>
      </c>
    </row>
    <row r="159" ht="12.75">
      <c r="C159" s="58" t="s">
        <v>21</v>
      </c>
    </row>
    <row r="163" ht="12.75">
      <c r="C163" s="10" t="s">
        <v>22</v>
      </c>
    </row>
    <row r="167" ht="12.75">
      <c r="C167" s="59" t="s">
        <v>80</v>
      </c>
    </row>
  </sheetData>
  <sheetProtection password="CC45" sheet="1" objects="1" scenarios="1" selectLockedCells="1"/>
  <mergeCells count="26">
    <mergeCell ref="A138:C138"/>
    <mergeCell ref="D138:G138"/>
    <mergeCell ref="A146:C146"/>
    <mergeCell ref="A9:F9"/>
    <mergeCell ref="A10:F10"/>
    <mergeCell ref="A55:A56"/>
    <mergeCell ref="B55:B56"/>
    <mergeCell ref="D104:G104"/>
    <mergeCell ref="A104:C104"/>
    <mergeCell ref="A60:C60"/>
    <mergeCell ref="D60:G60"/>
    <mergeCell ref="D55:D56"/>
    <mergeCell ref="E55:E56"/>
    <mergeCell ref="F55:F56"/>
    <mergeCell ref="G55:G56"/>
    <mergeCell ref="A13:G13"/>
    <mergeCell ref="A14:G14"/>
    <mergeCell ref="B7:G7"/>
    <mergeCell ref="A2:G2"/>
    <mergeCell ref="A1:G1"/>
    <mergeCell ref="A11:B11"/>
    <mergeCell ref="C11:G11"/>
    <mergeCell ref="A6:G6"/>
    <mergeCell ref="A5:G5"/>
    <mergeCell ref="A4:G4"/>
    <mergeCell ref="A3:G3"/>
  </mergeCells>
  <printOptions/>
  <pageMargins left="0.21" right="0.21" top="0.46" bottom="0.43" header="0.23" footer="0.2"/>
  <pageSetup horizontalDpi="600" verticalDpi="600" orientation="portrait" paperSize="9" r:id="rId2"/>
  <rowBreaks count="5" manualBreakCount="5">
    <brk id="20" max="255" man="1"/>
    <brk id="27" max="255" man="1"/>
    <brk id="58" max="255" man="1"/>
    <brk id="103" max="255" man="1"/>
    <brk id="137" max="255" man="1"/>
  </rowBreaks>
  <ignoredErrors>
    <ignoredError sqref="G15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</dc:creator>
  <cp:keywords/>
  <dc:description/>
  <cp:lastModifiedBy>Karmen Meić</cp:lastModifiedBy>
  <cp:lastPrinted>2018-09-11T13:58:50Z</cp:lastPrinted>
  <dcterms:created xsi:type="dcterms:W3CDTF">2000-12-06T11:10:15Z</dcterms:created>
  <dcterms:modified xsi:type="dcterms:W3CDTF">2018-09-13T07:58:27Z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4391504">
    <vt:lpwstr/>
  </property>
  <property fmtid="{D5CDD505-2E9C-101B-9397-08002B2CF9AE}" pid="19" name="IVID25277C0E">
    <vt:lpwstr/>
  </property>
  <property fmtid="{D5CDD505-2E9C-101B-9397-08002B2CF9AE}" pid="20" name="IVID482E5234">
    <vt:lpwstr/>
  </property>
  <property fmtid="{D5CDD505-2E9C-101B-9397-08002B2CF9AE}" pid="21" name="IVID54CA1065">
    <vt:lpwstr/>
  </property>
  <property fmtid="{D5CDD505-2E9C-101B-9397-08002B2CF9AE}" pid="22" name="IVIDD0D7432D">
    <vt:lpwstr/>
  </property>
  <property fmtid="{D5CDD505-2E9C-101B-9397-08002B2CF9AE}" pid="23" name="IVIDC83F20E2">
    <vt:lpwstr/>
  </property>
  <property fmtid="{D5CDD505-2E9C-101B-9397-08002B2CF9AE}" pid="24" name="IVID3000000">
    <vt:lpwstr/>
  </property>
  <property fmtid="{D5CDD505-2E9C-101B-9397-08002B2CF9AE}" pid="25" name="IVID242B1BF9">
    <vt:lpwstr/>
  </property>
  <property fmtid="{D5CDD505-2E9C-101B-9397-08002B2CF9AE}" pid="26" name="IVID1A791305">
    <vt:lpwstr/>
  </property>
  <property fmtid="{D5CDD505-2E9C-101B-9397-08002B2CF9AE}" pid="27" name="IVIDB7B15EB">
    <vt:lpwstr/>
  </property>
  <property fmtid="{D5CDD505-2E9C-101B-9397-08002B2CF9AE}" pid="28" name="IVID2A6317D4">
    <vt:lpwstr/>
  </property>
  <property fmtid="{D5CDD505-2E9C-101B-9397-08002B2CF9AE}" pid="29" name="IVID374F1AEC">
    <vt:lpwstr/>
  </property>
  <property fmtid="{D5CDD505-2E9C-101B-9397-08002B2CF9AE}" pid="30" name="IVID35421AEF">
    <vt:lpwstr/>
  </property>
  <property fmtid="{D5CDD505-2E9C-101B-9397-08002B2CF9AE}" pid="31" name="IVID212F1034">
    <vt:lpwstr/>
  </property>
</Properties>
</file>